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  <sheet name="Sheet1" sheetId="1" r:id="rId3"/>
  </sheets>
  <definedNames>
    <definedName name="_xlnm.Print_Titles" localSheetId="2">Sheet1!$3:$6</definedName>
    <definedName name="_xlnm.Print_Titles" localSheetId="0">Sheet2!$3:$6</definedName>
  </definedNames>
  <calcPr calcId="144525"/>
</workbook>
</file>

<file path=xl/sharedStrings.xml><?xml version="1.0" encoding="utf-8"?>
<sst xmlns="http://schemas.openxmlformats.org/spreadsheetml/2006/main" count="274" uniqueCount="151">
  <si>
    <t>徽州区2024年度第二批村级公益事业财政奖补项目汇总表</t>
  </si>
  <si>
    <t>编制单位：黄山市徽州区财政局</t>
  </si>
  <si>
    <t xml:space="preserve">编制日期：2024年8月8日
</t>
  </si>
  <si>
    <t>乡镇</t>
  </si>
  <si>
    <t>序号</t>
  </si>
  <si>
    <t>村名</t>
  </si>
  <si>
    <t>项目分类</t>
  </si>
  <si>
    <t>项目名称及建设内容</t>
  </si>
  <si>
    <t>实施主体</t>
  </si>
  <si>
    <t>资金筹集情况</t>
  </si>
  <si>
    <t>村民组数</t>
  </si>
  <si>
    <t>农业人口</t>
  </si>
  <si>
    <t>其中：劳动力</t>
  </si>
  <si>
    <t>资金来源总额</t>
  </si>
  <si>
    <t>村民筹资</t>
  </si>
  <si>
    <t>村民捐资</t>
  </si>
  <si>
    <t xml:space="preserve">村集体投入 </t>
  </si>
  <si>
    <t xml:space="preserve">社会捐赠 </t>
  </si>
  <si>
    <t>乡镇一事一议专户结余资金安排</t>
  </si>
  <si>
    <t>其他财政资金</t>
  </si>
  <si>
    <t>申请财政奖补资金（元）</t>
  </si>
  <si>
    <t>其中</t>
  </si>
  <si>
    <t>道路修建</t>
  </si>
  <si>
    <t>环卫设施</t>
  </si>
  <si>
    <t>农田水利设施</t>
  </si>
  <si>
    <t>村容美化亮化</t>
  </si>
  <si>
    <t>其他</t>
  </si>
  <si>
    <t>人数</t>
  </si>
  <si>
    <t>金额</t>
  </si>
  <si>
    <t>中央资金</t>
  </si>
  <si>
    <t>省级资金</t>
  </si>
  <si>
    <t>区级资金</t>
  </si>
  <si>
    <t>水泥道路（米）</t>
  </si>
  <si>
    <t>沥青浇筑（米）</t>
  </si>
  <si>
    <t>机耕路（米）</t>
  </si>
  <si>
    <t>公共  厕所（座）</t>
  </si>
  <si>
    <t>其它（个）</t>
  </si>
  <si>
    <t>村内安全饮水管线（千米）</t>
  </si>
  <si>
    <t>村内   水渠 （千米）</t>
  </si>
  <si>
    <t>其它小型水利设施（个）</t>
  </si>
  <si>
    <t>文体活动场所（平方米）</t>
  </si>
  <si>
    <t>停车场（平方米</t>
  </si>
  <si>
    <t>路灯亮化（盏）</t>
  </si>
  <si>
    <t>西溪南镇</t>
  </si>
  <si>
    <t>西溪南村</t>
  </si>
  <si>
    <t>道路桥梁</t>
  </si>
  <si>
    <t>西溪南镇西溪南村芝篁松树山渠道水毁修复项目</t>
  </si>
  <si>
    <t>竦塘村</t>
  </si>
  <si>
    <t>西溪南镇竦塘村道路水毁修复项目</t>
  </si>
  <si>
    <t>沥青路面修复300㎡，边坡50米</t>
  </si>
  <si>
    <t>小计</t>
  </si>
  <si>
    <t>潜口镇</t>
  </si>
  <si>
    <t>东山村</t>
  </si>
  <si>
    <t>排水沟修建</t>
  </si>
  <si>
    <t>徽州区潜口镇东山村汪村边新村排水沟工程（村内400*（400-500）排水渠约300米，500*500箱涵4米）</t>
  </si>
  <si>
    <t>500*500箱涵4米</t>
  </si>
  <si>
    <t>潜口村</t>
  </si>
  <si>
    <t>潜口村前坑红旗组闲置土地利用</t>
  </si>
  <si>
    <t>前坑红旗组闲置土地利用424平</t>
  </si>
  <si>
    <t>呈坎镇</t>
  </si>
  <si>
    <t>四村村</t>
  </si>
  <si>
    <t>四村村东坑溪和瑯琳坑水毁道路修复工程：填充路基和修复道路500米，建设护坝60余米。</t>
  </si>
  <si>
    <t>护坝60余米</t>
  </si>
  <si>
    <t>杨干村</t>
  </si>
  <si>
    <t>杨干村亮化二期工程：杨干村新安装路灯10盏，另维修因洪水受损路灯约32盏。</t>
  </si>
  <si>
    <t>维修路灯32盏</t>
  </si>
  <si>
    <t>富溪乡</t>
  </si>
  <si>
    <t>光明村</t>
  </si>
  <si>
    <t>光明村西坑山路维修工程</t>
  </si>
  <si>
    <t>沿山路修复护坝375m³</t>
  </si>
  <si>
    <t>富溪村</t>
  </si>
  <si>
    <t>富溪村水毁桥梁及山路修复工程</t>
  </si>
  <si>
    <t>修复山路护坝210m³，山路便民桥4座，漕溪富民桥修复</t>
  </si>
  <si>
    <t>合计</t>
  </si>
  <si>
    <t>2023年村级公益事业财政奖补项目批复表</t>
  </si>
  <si>
    <t>编制日期：     年   月   日</t>
  </si>
  <si>
    <t>乡镇管理人员联系及电话</t>
  </si>
  <si>
    <t>村项目负责人及联系电话</t>
  </si>
  <si>
    <t>联村片长
签字确认</t>
  </si>
  <si>
    <t>岩寺镇</t>
  </si>
  <si>
    <t>虹光村</t>
  </si>
  <si>
    <r>
      <rPr>
        <b/>
        <sz val="10"/>
        <rFont val="宋体"/>
        <charset val="134"/>
      </rPr>
      <t>虹光村忠堂梦之行研学基地基础设施建设。</t>
    </r>
    <r>
      <rPr>
        <sz val="10"/>
        <rFont val="宋体"/>
        <charset val="134"/>
      </rPr>
      <t>内容：新建500米道路、500米沟渠，铺设600米自来水管网</t>
    </r>
  </si>
  <si>
    <t>吴敏
13956272593</t>
  </si>
  <si>
    <t>方红旗15056698877</t>
  </si>
  <si>
    <t>罗田村</t>
  </si>
  <si>
    <r>
      <rPr>
        <b/>
        <sz val="10"/>
        <rFont val="宋体"/>
        <charset val="134"/>
      </rPr>
      <t>罗对村内雨污管道进行改造项目。</t>
    </r>
    <r>
      <rPr>
        <sz val="10"/>
        <rFont val="宋体"/>
        <charset val="134"/>
      </rPr>
      <t>内容：进行雨污分流，收集的污水进原有主管网</t>
    </r>
  </si>
  <si>
    <t>对村内雨污管道进行改造，进行雨污分流，收集的污水进原有主管网</t>
  </si>
  <si>
    <t>马德志 18855985928</t>
  </si>
  <si>
    <t>王成 15155988598</t>
  </si>
  <si>
    <t>石岗村</t>
  </si>
  <si>
    <r>
      <rPr>
        <b/>
        <sz val="10"/>
        <rFont val="宋体"/>
        <charset val="134"/>
      </rPr>
      <t>石岗村察塘农村人居环境整治。</t>
    </r>
    <r>
      <rPr>
        <sz val="10"/>
        <rFont val="宋体"/>
        <charset val="134"/>
      </rPr>
      <t>内容：砖砌1500米围挡，修剪200米水渠，并按照3盏路灯和一个20㎡停车场)</t>
    </r>
  </si>
  <si>
    <t>砖砌围挡1500米</t>
  </si>
  <si>
    <t>姚玉生13956270970</t>
  </si>
  <si>
    <t>凌春虎13955957202</t>
  </si>
  <si>
    <r>
      <rPr>
        <b/>
        <sz val="10"/>
        <rFont val="宋体"/>
        <charset val="134"/>
      </rPr>
      <t>石岗村小练红色餐厅配套提升。</t>
    </r>
    <r>
      <rPr>
        <sz val="10"/>
        <rFont val="宋体"/>
        <charset val="134"/>
      </rPr>
      <t>内容：新建一个800㎡停车场和3个污水池，完成150米雨污及弱电管网，硬化650米水泥道路)</t>
    </r>
  </si>
  <si>
    <t>污水池3个</t>
  </si>
  <si>
    <r>
      <rPr>
        <b/>
        <sz val="10"/>
        <rFont val="宋体"/>
        <charset val="134"/>
      </rPr>
      <t>北路口创意无人机停车坪建设项目。</t>
    </r>
    <r>
      <rPr>
        <sz val="10"/>
        <rFont val="宋体"/>
        <charset val="134"/>
      </rPr>
      <t>内容：停车坪建设面积2200平方米，原有路面破除后，填筑碎石，浇筑混凝土，摊铺沥青，安装护栏等。</t>
    </r>
  </si>
  <si>
    <t>无人机停车坪建设2200平方米。</t>
  </si>
  <si>
    <t>程晓15005599480</t>
  </si>
  <si>
    <t>吴志明15955593658</t>
  </si>
  <si>
    <t>琶村村</t>
  </si>
  <si>
    <r>
      <rPr>
        <b/>
        <sz val="10"/>
        <rFont val="宋体"/>
        <charset val="134"/>
      </rPr>
      <t>荷佰园道路建设项目。</t>
    </r>
    <r>
      <rPr>
        <sz val="10"/>
        <rFont val="宋体"/>
        <charset val="134"/>
      </rPr>
      <t>内容：修建一条长152米、宽3.5米道路。</t>
    </r>
  </si>
  <si>
    <t>余长勇
15856679688</t>
  </si>
  <si>
    <t>东红村</t>
  </si>
  <si>
    <r>
      <rPr>
        <b/>
        <sz val="10"/>
        <rFont val="宋体"/>
        <charset val="134"/>
      </rPr>
      <t>松明山村庄及道路亮化项目。</t>
    </r>
    <r>
      <rPr>
        <sz val="10"/>
        <rFont val="宋体"/>
        <charset val="134"/>
      </rPr>
      <t>内容：松明山村中及松明山村至柿下树段道路共安装太阳能路灯50盏，改善村民夜间出行条件。</t>
    </r>
  </si>
  <si>
    <t>宋红宝13515595137</t>
  </si>
  <si>
    <t xml:space="preserve">小计 </t>
  </si>
  <si>
    <t>红光组栅门东路维修</t>
  </si>
  <si>
    <t>吉星
13905591503</t>
  </si>
  <si>
    <t>范莉莉15955593862</t>
  </si>
  <si>
    <t>山后村中停车场及基础设施维修</t>
  </si>
  <si>
    <t>方跃琴13205595986</t>
  </si>
  <si>
    <t>二联停车场及产庆、灵坑错车道修建</t>
  </si>
  <si>
    <t>毕赛男
18297689706</t>
  </si>
  <si>
    <t>蜀源村</t>
  </si>
  <si>
    <t>蜀源村铁匠坞便民道路及停车场建设</t>
  </si>
  <si>
    <t>鲍继来
15955593774</t>
  </si>
  <si>
    <r>
      <rPr>
        <b/>
        <sz val="10"/>
        <rFont val="宋体"/>
        <charset val="134"/>
      </rPr>
      <t>后里坞、茶坑生产道路建设项目。</t>
    </r>
    <r>
      <rPr>
        <sz val="10"/>
        <rFont val="宋体"/>
        <charset val="134"/>
      </rPr>
      <t>内容：道路硬化600米，含挡墙修建</t>
    </r>
  </si>
  <si>
    <t>挡墙700米</t>
  </si>
  <si>
    <t>胡立平18055929579</t>
  </si>
  <si>
    <t>陈亮15205598929</t>
  </si>
  <si>
    <r>
      <rPr>
        <b/>
        <sz val="10"/>
        <rFont val="宋体"/>
        <charset val="134"/>
      </rPr>
      <t>漕溪坑饮水点生产道路硬化项目。</t>
    </r>
    <r>
      <rPr>
        <sz val="10"/>
        <rFont val="宋体"/>
        <charset val="134"/>
      </rPr>
      <t>内容：水泥路硬化1000米</t>
    </r>
  </si>
  <si>
    <t>王纪恩13705595167</t>
  </si>
  <si>
    <t>石川村</t>
  </si>
  <si>
    <r>
      <rPr>
        <b/>
        <sz val="10"/>
        <rFont val="宋体"/>
        <charset val="134"/>
      </rPr>
      <t>石川村河坛生产道路建设项目。</t>
    </r>
    <r>
      <rPr>
        <sz val="10"/>
        <rFont val="宋体"/>
        <charset val="134"/>
      </rPr>
      <t>内容：建设生产道路750米</t>
    </r>
  </si>
  <si>
    <t>洪正忠
18955903088</t>
  </si>
  <si>
    <t>洽舍乡</t>
  </si>
  <si>
    <t>长潭村</t>
  </si>
  <si>
    <r>
      <rPr>
        <sz val="10"/>
        <rFont val="宋体"/>
        <charset val="134"/>
      </rPr>
      <t>徽州区洽舍乡长潭村山下组集体</t>
    </r>
    <r>
      <rPr>
        <sz val="10"/>
        <color rgb="FFFF0000"/>
        <rFont val="宋体"/>
        <charset val="134"/>
      </rPr>
      <t>车库周边地块提升改</t>
    </r>
    <r>
      <rPr>
        <sz val="10"/>
        <rFont val="宋体"/>
        <charset val="134"/>
      </rPr>
      <t>造工程</t>
    </r>
  </si>
  <si>
    <t>罗旭13733069257</t>
  </si>
  <si>
    <t>呈阳村</t>
  </si>
  <si>
    <t>杨家田停车场改造提升及杨家田至乌泥坑生产便道安全护坡建设</t>
  </si>
  <si>
    <t>护坝100立方米</t>
  </si>
  <si>
    <t>刘志成18055968032</t>
  </si>
  <si>
    <t>王松林15105592988</t>
  </si>
  <si>
    <t>双坑口道路拓宽硬化</t>
  </si>
  <si>
    <t>窨井盖8个</t>
  </si>
  <si>
    <t>拓宽至1.4米</t>
  </si>
  <si>
    <t>谢汉勇18855928222</t>
  </si>
  <si>
    <t>寺坪建便民桥1座</t>
  </si>
  <si>
    <t>便民桥1座，10米长，宽度1.5米，高2.5米，镀锌管20米</t>
  </si>
  <si>
    <t>碣石村</t>
  </si>
  <si>
    <t>小六坞步道完善及护栏安装</t>
  </si>
  <si>
    <t>仿木护栏100米</t>
  </si>
  <si>
    <t>谢长庚13955994429</t>
  </si>
  <si>
    <t>杨村乡</t>
  </si>
  <si>
    <t>山口村</t>
  </si>
  <si>
    <r>
      <rPr>
        <b/>
        <sz val="10"/>
        <rFont val="宋体"/>
        <charset val="134"/>
      </rPr>
      <t>山口村路灯亮化提升项目。</t>
    </r>
    <r>
      <rPr>
        <sz val="10"/>
        <rFont val="宋体"/>
        <charset val="134"/>
      </rPr>
      <t>内容：山山路沿线安装路灯50盏，山口村中道路安装照明路灯120盏，周边环境整治提升等</t>
    </r>
  </si>
  <si>
    <t>周边环境整治提升</t>
  </si>
  <si>
    <t>张雪林18055990258</t>
  </si>
  <si>
    <t>曹理思13695591988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</si>
</sst>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36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right" vertical="center" wrapText="1"/>
    </xf>
    <xf numFmtId="0" fontId="9" fillId="0" borderId="1" xfId="49" applyFont="1" applyBorder="1" applyAlignment="1">
      <alignment horizontal="left" vertical="center" wrapText="1"/>
    </xf>
    <xf numFmtId="0" fontId="3" fillId="0" borderId="1" xfId="49" applyFont="1" applyFill="1" applyBorder="1" applyAlignment="1">
      <alignment horizontal="righ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申报表（汇总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tabSelected="1" zoomScale="70" zoomScaleNormal="70" workbookViewId="0">
      <pane ySplit="6" topLeftCell="A7" activePane="bottomLeft" state="frozen"/>
      <selection/>
      <selection pane="bottomLeft" activeCell="T11" sqref="T11"/>
    </sheetView>
  </sheetViews>
  <sheetFormatPr defaultColWidth="9.775" defaultRowHeight="14.25"/>
  <cols>
    <col min="1" max="1" width="8.225" style="1" customWidth="1"/>
    <col min="2" max="2" width="3.44166666666667" style="1" customWidth="1"/>
    <col min="3" max="3" width="7.775" style="1" customWidth="1"/>
    <col min="4" max="4" width="11.1083333333333" style="1" customWidth="1"/>
    <col min="5" max="5" width="23.5583333333333" style="1" customWidth="1"/>
    <col min="6" max="6" width="7.2" style="7" customWidth="1"/>
    <col min="7" max="7" width="7.225" style="7" customWidth="1"/>
    <col min="8" max="8" width="9.44166666666667" style="7" customWidth="1"/>
    <col min="9" max="9" width="12.4416666666667" style="7" customWidth="1"/>
    <col min="10" max="10" width="6.55833333333333" style="7" customWidth="1"/>
    <col min="11" max="11" width="7" style="7" customWidth="1"/>
    <col min="12" max="12" width="5.775" style="7" customWidth="1"/>
    <col min="13" max="13" width="8.66666666666667" style="7" customWidth="1"/>
    <col min="14" max="14" width="4.44166666666667" style="7" customWidth="1"/>
    <col min="15" max="15" width="8.10833333333333" style="7" customWidth="1"/>
    <col min="16" max="16" width="15.45" style="7" customWidth="1"/>
    <col min="17" max="17" width="12.775" style="7" customWidth="1"/>
    <col min="18" max="18" width="10.4416666666667" style="7" customWidth="1"/>
    <col min="19" max="19" width="12.4416666666667" style="7" customWidth="1"/>
    <col min="20" max="20" width="10.775" style="7" customWidth="1"/>
    <col min="21" max="21" width="7.33333333333333" style="7" customWidth="1"/>
    <col min="22" max="22" width="5.10833333333333" style="7" customWidth="1"/>
    <col min="23" max="23" width="6.55833333333333" style="7" customWidth="1"/>
    <col min="24" max="24" width="4.89166666666667" style="7" customWidth="1"/>
    <col min="25" max="25" width="5" style="7" customWidth="1"/>
    <col min="26" max="26" width="6.775" style="7" customWidth="1"/>
    <col min="27" max="27" width="6.5" style="7" customWidth="1"/>
    <col min="28" max="29" width="4.66666666666667" style="7" customWidth="1"/>
    <col min="30" max="30" width="5.66666666666667" style="7" customWidth="1"/>
    <col min="31" max="31" width="5" style="7" customWidth="1"/>
    <col min="32" max="32" width="9.89166666666667" style="7" customWidth="1"/>
    <col min="33" max="61" width="10" style="1" customWidth="1"/>
    <col min="62" max="253" width="9.775" style="1" customWidth="1"/>
    <col min="254" max="16384" width="9.775" style="1"/>
  </cols>
  <sheetData>
    <row r="1" s="1" customFormat="1" ht="27" spans="1:32">
      <c r="A1" s="8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="1" customFormat="1" ht="46.5" spans="1:32">
      <c r="A2" s="1" t="s">
        <v>1</v>
      </c>
      <c r="I2" s="7"/>
      <c r="J2" s="33"/>
      <c r="K2" s="33"/>
      <c r="L2" s="33"/>
      <c r="M2" s="34" t="s">
        <v>2</v>
      </c>
      <c r="N2" s="34"/>
      <c r="O2" s="34"/>
      <c r="P2" s="34"/>
      <c r="Q2" s="54"/>
      <c r="R2" s="34"/>
      <c r="S2" s="34"/>
      <c r="T2" s="5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="2" customFormat="1" ht="22.8" customHeight="1" spans="1:32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1" t="s">
        <v>8</v>
      </c>
      <c r="G3" s="11"/>
      <c r="H3" s="11"/>
      <c r="I3" s="21" t="s">
        <v>9</v>
      </c>
      <c r="J3" s="22"/>
      <c r="K3" s="22"/>
      <c r="L3" s="22"/>
      <c r="M3" s="22"/>
      <c r="N3" s="22"/>
      <c r="O3" s="22"/>
      <c r="P3" s="22"/>
      <c r="Q3" s="22"/>
      <c r="R3" s="38"/>
      <c r="S3" s="38"/>
      <c r="T3" s="39"/>
      <c r="U3" s="11" t="s">
        <v>6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="2" customFormat="1" ht="21.6" customHeight="1" spans="1:32">
      <c r="A4" s="9"/>
      <c r="B4" s="10"/>
      <c r="C4" s="11"/>
      <c r="D4" s="11"/>
      <c r="E4" s="10"/>
      <c r="F4" s="11" t="s">
        <v>10</v>
      </c>
      <c r="G4" s="11" t="s">
        <v>11</v>
      </c>
      <c r="H4" s="11" t="s">
        <v>12</v>
      </c>
      <c r="I4" s="10" t="s">
        <v>13</v>
      </c>
      <c r="J4" s="10" t="s">
        <v>14</v>
      </c>
      <c r="K4" s="10"/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21" t="s">
        <v>21</v>
      </c>
      <c r="S4" s="22"/>
      <c r="T4" s="23"/>
      <c r="U4" s="11" t="s">
        <v>22</v>
      </c>
      <c r="V4" s="11"/>
      <c r="W4" s="11"/>
      <c r="X4" s="11" t="s">
        <v>23</v>
      </c>
      <c r="Y4" s="11"/>
      <c r="Z4" s="11" t="s">
        <v>24</v>
      </c>
      <c r="AA4" s="11"/>
      <c r="AB4" s="11"/>
      <c r="AC4" s="11" t="s">
        <v>25</v>
      </c>
      <c r="AD4" s="11"/>
      <c r="AE4" s="11"/>
      <c r="AF4" s="11" t="s">
        <v>26</v>
      </c>
    </row>
    <row r="5" s="2" customFormat="1" ht="43.5" customHeight="1" spans="1:32">
      <c r="A5" s="9"/>
      <c r="B5" s="10"/>
      <c r="C5" s="11"/>
      <c r="D5" s="11"/>
      <c r="E5" s="10"/>
      <c r="F5" s="11"/>
      <c r="G5" s="11"/>
      <c r="H5" s="11"/>
      <c r="I5" s="10"/>
      <c r="J5" s="10" t="s">
        <v>27</v>
      </c>
      <c r="K5" s="10" t="s">
        <v>28</v>
      </c>
      <c r="L5" s="10"/>
      <c r="M5" s="10"/>
      <c r="N5" s="10"/>
      <c r="O5" s="10"/>
      <c r="P5" s="10"/>
      <c r="Q5" s="10"/>
      <c r="R5" s="10" t="s">
        <v>29</v>
      </c>
      <c r="S5" s="10" t="s">
        <v>30</v>
      </c>
      <c r="T5" s="10" t="s">
        <v>31</v>
      </c>
      <c r="U5" s="11" t="s">
        <v>32</v>
      </c>
      <c r="V5" s="11" t="s">
        <v>33</v>
      </c>
      <c r="W5" s="11" t="s">
        <v>34</v>
      </c>
      <c r="X5" s="11" t="s">
        <v>35</v>
      </c>
      <c r="Y5" s="11" t="s">
        <v>36</v>
      </c>
      <c r="Z5" s="11" t="s">
        <v>37</v>
      </c>
      <c r="AA5" s="11" t="s">
        <v>38</v>
      </c>
      <c r="AB5" s="11" t="s">
        <v>39</v>
      </c>
      <c r="AC5" s="11" t="s">
        <v>40</v>
      </c>
      <c r="AD5" s="11" t="s">
        <v>41</v>
      </c>
      <c r="AE5" s="11" t="s">
        <v>42</v>
      </c>
      <c r="AF5" s="11"/>
    </row>
    <row r="6" s="2" customFormat="1" ht="18" customHeight="1" spans="1:32">
      <c r="A6" s="9"/>
      <c r="B6" s="10"/>
      <c r="C6" s="11"/>
      <c r="D6" s="11"/>
      <c r="E6" s="10"/>
      <c r="F6" s="11"/>
      <c r="G6" s="11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="1" customFormat="1" ht="65" customHeight="1" spans="1:32">
      <c r="A7" s="18" t="s">
        <v>43</v>
      </c>
      <c r="B7" s="12">
        <v>1</v>
      </c>
      <c r="C7" s="20" t="s">
        <v>44</v>
      </c>
      <c r="D7" s="20" t="s">
        <v>45</v>
      </c>
      <c r="E7" s="24" t="s">
        <v>46</v>
      </c>
      <c r="F7" s="20">
        <v>26</v>
      </c>
      <c r="G7" s="20">
        <v>4264</v>
      </c>
      <c r="H7" s="20">
        <v>3312</v>
      </c>
      <c r="I7" s="20">
        <v>115000</v>
      </c>
      <c r="J7" s="20"/>
      <c r="K7" s="20"/>
      <c r="L7" s="20"/>
      <c r="M7" s="20"/>
      <c r="N7" s="20"/>
      <c r="O7" s="20"/>
      <c r="P7" s="20"/>
      <c r="Q7" s="20">
        <v>115000</v>
      </c>
      <c r="R7" s="20">
        <v>110000</v>
      </c>
      <c r="S7" s="20"/>
      <c r="T7" s="20">
        <v>5000</v>
      </c>
      <c r="U7" s="20">
        <v>170</v>
      </c>
      <c r="V7" s="20"/>
      <c r="W7" s="46"/>
      <c r="X7" s="20"/>
      <c r="Y7" s="20"/>
      <c r="Z7" s="20"/>
      <c r="AA7" s="20">
        <v>0.17</v>
      </c>
      <c r="AB7" s="20"/>
      <c r="AC7" s="20"/>
      <c r="AD7" s="20"/>
      <c r="AE7" s="20"/>
      <c r="AF7" s="20"/>
    </row>
    <row r="8" s="1" customFormat="1" ht="65" customHeight="1" spans="1:32">
      <c r="A8" s="18" t="s">
        <v>43</v>
      </c>
      <c r="B8" s="12">
        <v>2</v>
      </c>
      <c r="C8" s="20" t="s">
        <v>47</v>
      </c>
      <c r="D8" s="20" t="s">
        <v>45</v>
      </c>
      <c r="E8" s="24" t="s">
        <v>48</v>
      </c>
      <c r="F8" s="20">
        <v>32</v>
      </c>
      <c r="G8" s="20">
        <v>3826</v>
      </c>
      <c r="H8" s="20">
        <v>2100</v>
      </c>
      <c r="I8" s="20">
        <v>55000</v>
      </c>
      <c r="J8" s="20"/>
      <c r="K8" s="20"/>
      <c r="L8" s="20"/>
      <c r="M8" s="20"/>
      <c r="N8" s="20"/>
      <c r="O8" s="20"/>
      <c r="P8" s="20"/>
      <c r="Q8" s="20">
        <v>55000</v>
      </c>
      <c r="R8" s="20">
        <v>50000</v>
      </c>
      <c r="S8" s="20"/>
      <c r="T8" s="20">
        <v>5000</v>
      </c>
      <c r="U8" s="20">
        <v>40</v>
      </c>
      <c r="V8" s="44"/>
      <c r="W8" s="45"/>
      <c r="X8" s="44"/>
      <c r="Y8" s="44"/>
      <c r="Z8" s="44"/>
      <c r="AA8" s="44"/>
      <c r="AB8" s="44"/>
      <c r="AC8" s="44"/>
      <c r="AD8" s="44"/>
      <c r="AE8" s="44"/>
      <c r="AF8" s="20" t="s">
        <v>49</v>
      </c>
    </row>
    <row r="9" s="1" customFormat="1" ht="25" customHeight="1" spans="1:32">
      <c r="A9" s="28" t="s">
        <v>50</v>
      </c>
      <c r="B9" s="28"/>
      <c r="C9" s="28"/>
      <c r="D9" s="28"/>
      <c r="E9" s="28"/>
      <c r="F9" s="9">
        <f>SUM(F7:F8)</f>
        <v>58</v>
      </c>
      <c r="G9" s="9">
        <f>SUM(G7:G8)</f>
        <v>8090</v>
      </c>
      <c r="H9" s="9">
        <f t="shared" ref="H9:AE9" si="0">SUM(H7:H8)</f>
        <v>5412</v>
      </c>
      <c r="I9" s="9">
        <f t="shared" si="0"/>
        <v>170000</v>
      </c>
      <c r="J9" s="9">
        <f t="shared" si="0"/>
        <v>0</v>
      </c>
      <c r="K9" s="9">
        <f t="shared" si="0"/>
        <v>0</v>
      </c>
      <c r="L9" s="9">
        <f t="shared" si="0"/>
        <v>0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>
        <f t="shared" si="0"/>
        <v>170000</v>
      </c>
      <c r="R9" s="9">
        <f t="shared" si="0"/>
        <v>160000</v>
      </c>
      <c r="S9" s="9">
        <f t="shared" si="0"/>
        <v>0</v>
      </c>
      <c r="T9" s="9">
        <f t="shared" si="0"/>
        <v>10000</v>
      </c>
      <c r="U9" s="9">
        <f t="shared" si="0"/>
        <v>210</v>
      </c>
      <c r="V9" s="9">
        <f t="shared" si="0"/>
        <v>0</v>
      </c>
      <c r="W9" s="9">
        <f t="shared" si="0"/>
        <v>0</v>
      </c>
      <c r="X9" s="9">
        <f t="shared" si="0"/>
        <v>0</v>
      </c>
      <c r="Y9" s="9">
        <f t="shared" si="0"/>
        <v>0</v>
      </c>
      <c r="Z9" s="9">
        <f t="shared" si="0"/>
        <v>0</v>
      </c>
      <c r="AA9" s="9">
        <f t="shared" si="0"/>
        <v>0.17</v>
      </c>
      <c r="AB9" s="9">
        <f t="shared" si="0"/>
        <v>0</v>
      </c>
      <c r="AC9" s="9">
        <f t="shared" si="0"/>
        <v>0</v>
      </c>
      <c r="AD9" s="9">
        <f t="shared" si="0"/>
        <v>0</v>
      </c>
      <c r="AE9" s="9">
        <f t="shared" si="0"/>
        <v>0</v>
      </c>
      <c r="AF9" s="9"/>
    </row>
    <row r="10" s="1" customFormat="1" ht="53" customHeight="1" spans="1:32">
      <c r="A10" s="18" t="s">
        <v>51</v>
      </c>
      <c r="B10" s="12">
        <v>3</v>
      </c>
      <c r="C10" s="20" t="s">
        <v>52</v>
      </c>
      <c r="D10" s="20" t="s">
        <v>53</v>
      </c>
      <c r="E10" s="24" t="s">
        <v>54</v>
      </c>
      <c r="F10" s="20">
        <v>2</v>
      </c>
      <c r="G10" s="20">
        <v>286</v>
      </c>
      <c r="H10" s="20">
        <v>152</v>
      </c>
      <c r="I10" s="20">
        <v>70000</v>
      </c>
      <c r="J10" s="20"/>
      <c r="K10" s="20"/>
      <c r="L10" s="20"/>
      <c r="M10" s="20"/>
      <c r="N10" s="20"/>
      <c r="O10" s="20"/>
      <c r="P10" s="20"/>
      <c r="Q10" s="20">
        <v>70000</v>
      </c>
      <c r="R10" s="20">
        <v>60000</v>
      </c>
      <c r="S10" s="20"/>
      <c r="T10" s="20">
        <v>10000</v>
      </c>
      <c r="U10" s="44"/>
      <c r="V10" s="44"/>
      <c r="W10" s="45"/>
      <c r="X10" s="44"/>
      <c r="Y10" s="44"/>
      <c r="Z10" s="44"/>
      <c r="AA10" s="44">
        <v>0.3</v>
      </c>
      <c r="AB10" s="44"/>
      <c r="AC10" s="44"/>
      <c r="AD10" s="44"/>
      <c r="AE10" s="44"/>
      <c r="AF10" s="20" t="s">
        <v>55</v>
      </c>
    </row>
    <row r="11" s="1" customFormat="1" ht="53" customHeight="1" spans="1:32">
      <c r="A11" s="18" t="s">
        <v>51</v>
      </c>
      <c r="B11" s="12">
        <v>4</v>
      </c>
      <c r="C11" s="20" t="s">
        <v>56</v>
      </c>
      <c r="D11" s="20" t="s">
        <v>26</v>
      </c>
      <c r="E11" s="24" t="s">
        <v>57</v>
      </c>
      <c r="F11" s="20">
        <v>1</v>
      </c>
      <c r="G11" s="20">
        <v>182</v>
      </c>
      <c r="H11" s="20">
        <v>126</v>
      </c>
      <c r="I11" s="20">
        <v>80000</v>
      </c>
      <c r="J11" s="20"/>
      <c r="K11" s="20"/>
      <c r="L11" s="20"/>
      <c r="M11" s="20"/>
      <c r="N11" s="20"/>
      <c r="O11" s="20"/>
      <c r="P11" s="20"/>
      <c r="Q11" s="20">
        <v>80000</v>
      </c>
      <c r="R11" s="20">
        <v>70000</v>
      </c>
      <c r="S11" s="20"/>
      <c r="T11" s="20">
        <v>10000</v>
      </c>
      <c r="U11" s="44"/>
      <c r="V11" s="44"/>
      <c r="W11" s="45"/>
      <c r="X11" s="44"/>
      <c r="Y11" s="44"/>
      <c r="Z11" s="44"/>
      <c r="AA11" s="44"/>
      <c r="AB11" s="44"/>
      <c r="AC11" s="44"/>
      <c r="AD11" s="44"/>
      <c r="AE11" s="44"/>
      <c r="AF11" s="20" t="s">
        <v>58</v>
      </c>
    </row>
    <row r="12" s="1" customFormat="1" spans="1:32">
      <c r="A12" s="15" t="s">
        <v>50</v>
      </c>
      <c r="B12" s="16"/>
      <c r="C12" s="16"/>
      <c r="D12" s="16"/>
      <c r="E12" s="17"/>
      <c r="F12" s="9">
        <f t="shared" ref="F12:AE12" si="1">SUM(F10:F11)</f>
        <v>3</v>
      </c>
      <c r="G12" s="9">
        <f t="shared" si="1"/>
        <v>468</v>
      </c>
      <c r="H12" s="9">
        <f t="shared" si="1"/>
        <v>278</v>
      </c>
      <c r="I12" s="9">
        <f t="shared" si="1"/>
        <v>150000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150000</v>
      </c>
      <c r="R12" s="9">
        <f t="shared" si="1"/>
        <v>130000</v>
      </c>
      <c r="S12" s="9">
        <f t="shared" si="1"/>
        <v>0</v>
      </c>
      <c r="T12" s="9">
        <f t="shared" si="1"/>
        <v>20000</v>
      </c>
      <c r="U12" s="9">
        <f t="shared" si="1"/>
        <v>0</v>
      </c>
      <c r="V12" s="9">
        <f t="shared" si="1"/>
        <v>0</v>
      </c>
      <c r="W12" s="9">
        <f t="shared" si="1"/>
        <v>0</v>
      </c>
      <c r="X12" s="9">
        <f t="shared" si="1"/>
        <v>0</v>
      </c>
      <c r="Y12" s="9">
        <f t="shared" si="1"/>
        <v>0</v>
      </c>
      <c r="Z12" s="9">
        <f t="shared" si="1"/>
        <v>0</v>
      </c>
      <c r="AA12" s="9">
        <f t="shared" si="1"/>
        <v>0.3</v>
      </c>
      <c r="AB12" s="9">
        <f t="shared" si="1"/>
        <v>0</v>
      </c>
      <c r="AC12" s="9">
        <f t="shared" si="1"/>
        <v>0</v>
      </c>
      <c r="AD12" s="9">
        <f t="shared" si="1"/>
        <v>0</v>
      </c>
      <c r="AE12" s="9">
        <f t="shared" si="1"/>
        <v>0</v>
      </c>
      <c r="AF12" s="9"/>
    </row>
    <row r="13" s="1" customFormat="1" ht="92" customHeight="1" spans="1:32">
      <c r="A13" s="18" t="s">
        <v>59</v>
      </c>
      <c r="B13" s="12">
        <v>5</v>
      </c>
      <c r="C13" s="20" t="s">
        <v>60</v>
      </c>
      <c r="D13" s="52" t="s">
        <v>45</v>
      </c>
      <c r="E13" s="24" t="s">
        <v>61</v>
      </c>
      <c r="F13" s="20">
        <v>4</v>
      </c>
      <c r="G13" s="20">
        <v>207</v>
      </c>
      <c r="H13" s="20">
        <v>150</v>
      </c>
      <c r="I13" s="20">
        <v>200000</v>
      </c>
      <c r="J13" s="20"/>
      <c r="K13" s="20"/>
      <c r="L13" s="20"/>
      <c r="M13" s="20"/>
      <c r="N13" s="20"/>
      <c r="O13" s="20"/>
      <c r="P13" s="20"/>
      <c r="Q13" s="20">
        <v>200000</v>
      </c>
      <c r="R13" s="20">
        <v>100000</v>
      </c>
      <c r="S13" s="20"/>
      <c r="T13" s="20">
        <v>100000</v>
      </c>
      <c r="U13" s="20">
        <v>500</v>
      </c>
      <c r="V13" s="44"/>
      <c r="W13" s="45"/>
      <c r="X13" s="44"/>
      <c r="Y13" s="44"/>
      <c r="Z13" s="44"/>
      <c r="AA13" s="44"/>
      <c r="AB13" s="44"/>
      <c r="AC13" s="44"/>
      <c r="AD13" s="44"/>
      <c r="AE13" s="44"/>
      <c r="AF13" s="20" t="s">
        <v>62</v>
      </c>
    </row>
    <row r="14" s="1" customFormat="1" ht="57" customHeight="1" spans="1:32">
      <c r="A14" s="18" t="s">
        <v>59</v>
      </c>
      <c r="B14" s="12">
        <v>6</v>
      </c>
      <c r="C14" s="20" t="s">
        <v>63</v>
      </c>
      <c r="D14" s="20" t="s">
        <v>25</v>
      </c>
      <c r="E14" s="53" t="s">
        <v>64</v>
      </c>
      <c r="F14" s="20">
        <v>6</v>
      </c>
      <c r="G14" s="20">
        <v>720</v>
      </c>
      <c r="H14" s="20">
        <v>350</v>
      </c>
      <c r="I14" s="20">
        <v>30000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30000</v>
      </c>
      <c r="R14" s="20">
        <v>20000</v>
      </c>
      <c r="S14" s="20">
        <v>0</v>
      </c>
      <c r="T14" s="20">
        <v>10000</v>
      </c>
      <c r="U14" s="20">
        <v>0</v>
      </c>
      <c r="V14" s="20">
        <v>0</v>
      </c>
      <c r="W14" s="46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10</v>
      </c>
      <c r="AF14" s="20" t="s">
        <v>65</v>
      </c>
    </row>
    <row r="15" s="6" customFormat="1" spans="1:32">
      <c r="A15" s="28" t="s">
        <v>50</v>
      </c>
      <c r="B15" s="28"/>
      <c r="C15" s="28"/>
      <c r="D15" s="28"/>
      <c r="E15" s="28"/>
      <c r="F15" s="9">
        <f t="shared" ref="F15:AE15" si="2">SUM(F13:F14)</f>
        <v>10</v>
      </c>
      <c r="G15" s="9">
        <f t="shared" si="2"/>
        <v>927</v>
      </c>
      <c r="H15" s="9">
        <f t="shared" si="2"/>
        <v>500</v>
      </c>
      <c r="I15" s="9">
        <f t="shared" si="2"/>
        <v>230000</v>
      </c>
      <c r="J15" s="9">
        <f t="shared" si="2"/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230000</v>
      </c>
      <c r="R15" s="9">
        <f t="shared" si="2"/>
        <v>120000</v>
      </c>
      <c r="S15" s="9">
        <f t="shared" si="2"/>
        <v>0</v>
      </c>
      <c r="T15" s="9">
        <f t="shared" si="2"/>
        <v>110000</v>
      </c>
      <c r="U15" s="9">
        <f t="shared" si="2"/>
        <v>500</v>
      </c>
      <c r="V15" s="9">
        <f t="shared" si="2"/>
        <v>0</v>
      </c>
      <c r="W15" s="9">
        <f t="shared" si="2"/>
        <v>0</v>
      </c>
      <c r="X15" s="9">
        <f t="shared" si="2"/>
        <v>0</v>
      </c>
      <c r="Y15" s="9">
        <f t="shared" si="2"/>
        <v>0</v>
      </c>
      <c r="Z15" s="9">
        <f t="shared" si="2"/>
        <v>0</v>
      </c>
      <c r="AA15" s="9">
        <f t="shared" si="2"/>
        <v>0</v>
      </c>
      <c r="AB15" s="9">
        <f t="shared" si="2"/>
        <v>0</v>
      </c>
      <c r="AC15" s="9">
        <f t="shared" si="2"/>
        <v>0</v>
      </c>
      <c r="AD15" s="9">
        <f t="shared" si="2"/>
        <v>0</v>
      </c>
      <c r="AE15" s="9">
        <f t="shared" si="2"/>
        <v>10</v>
      </c>
      <c r="AF15" s="9"/>
    </row>
    <row r="16" s="6" customFormat="1" ht="24" spans="1:32">
      <c r="A16" s="18" t="s">
        <v>66</v>
      </c>
      <c r="B16" s="12">
        <v>7</v>
      </c>
      <c r="C16" s="20" t="s">
        <v>67</v>
      </c>
      <c r="D16" s="20" t="s">
        <v>45</v>
      </c>
      <c r="E16" s="24" t="s">
        <v>68</v>
      </c>
      <c r="F16" s="18">
        <v>8</v>
      </c>
      <c r="G16" s="20">
        <v>1886</v>
      </c>
      <c r="H16" s="20">
        <v>1695</v>
      </c>
      <c r="I16" s="20">
        <v>130000</v>
      </c>
      <c r="J16" s="20"/>
      <c r="K16" s="20"/>
      <c r="L16" s="20"/>
      <c r="M16" s="20"/>
      <c r="N16" s="20"/>
      <c r="O16" s="20"/>
      <c r="P16" s="20"/>
      <c r="Q16" s="20">
        <v>130000</v>
      </c>
      <c r="R16" s="20">
        <v>100000</v>
      </c>
      <c r="S16" s="20"/>
      <c r="T16" s="20">
        <v>30000</v>
      </c>
      <c r="U16" s="20">
        <v>300</v>
      </c>
      <c r="V16" s="44"/>
      <c r="W16" s="45"/>
      <c r="X16" s="44"/>
      <c r="Y16" s="44"/>
      <c r="Z16" s="44"/>
      <c r="AA16" s="44"/>
      <c r="AB16" s="44"/>
      <c r="AC16" s="44"/>
      <c r="AD16" s="44"/>
      <c r="AE16" s="44"/>
      <c r="AF16" s="20" t="s">
        <v>69</v>
      </c>
    </row>
    <row r="17" s="6" customFormat="1" ht="60" spans="1:32">
      <c r="A17" s="18" t="s">
        <v>66</v>
      </c>
      <c r="B17" s="12">
        <v>8</v>
      </c>
      <c r="C17" s="20" t="s">
        <v>70</v>
      </c>
      <c r="D17" s="20" t="s">
        <v>45</v>
      </c>
      <c r="E17" s="53" t="s">
        <v>71</v>
      </c>
      <c r="F17" s="20">
        <v>11</v>
      </c>
      <c r="G17" s="20">
        <v>1617</v>
      </c>
      <c r="H17" s="20">
        <v>1020</v>
      </c>
      <c r="I17" s="20">
        <v>130000</v>
      </c>
      <c r="J17" s="20"/>
      <c r="K17" s="20"/>
      <c r="L17" s="20"/>
      <c r="M17" s="20"/>
      <c r="N17" s="20"/>
      <c r="O17" s="20"/>
      <c r="P17" s="20"/>
      <c r="Q17" s="20">
        <v>130000</v>
      </c>
      <c r="R17" s="20">
        <v>120000</v>
      </c>
      <c r="S17" s="20"/>
      <c r="T17" s="20">
        <v>10000</v>
      </c>
      <c r="U17" s="20">
        <v>560</v>
      </c>
      <c r="V17" s="44"/>
      <c r="W17" s="45"/>
      <c r="X17" s="44"/>
      <c r="Y17" s="44"/>
      <c r="Z17" s="44"/>
      <c r="AA17" s="44"/>
      <c r="AB17" s="44"/>
      <c r="AC17" s="44"/>
      <c r="AD17" s="44"/>
      <c r="AE17" s="44"/>
      <c r="AF17" s="20" t="s">
        <v>72</v>
      </c>
    </row>
    <row r="18" s="1" customFormat="1" spans="1:32">
      <c r="A18" s="15" t="s">
        <v>50</v>
      </c>
      <c r="B18" s="16"/>
      <c r="C18" s="16"/>
      <c r="D18" s="16"/>
      <c r="E18" s="17"/>
      <c r="F18" s="9">
        <f>SUM(F16:F17)</f>
        <v>19</v>
      </c>
      <c r="G18" s="9">
        <f t="shared" ref="G18:AE18" si="3">SUM(G16:G17)</f>
        <v>3503</v>
      </c>
      <c r="H18" s="9">
        <f t="shared" si="3"/>
        <v>2715</v>
      </c>
      <c r="I18" s="9">
        <f t="shared" si="3"/>
        <v>260000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9">
        <f t="shared" si="3"/>
        <v>0</v>
      </c>
      <c r="Q18" s="9">
        <f t="shared" si="3"/>
        <v>260000</v>
      </c>
      <c r="R18" s="9">
        <f t="shared" si="3"/>
        <v>220000</v>
      </c>
      <c r="S18" s="9">
        <f t="shared" si="3"/>
        <v>0</v>
      </c>
      <c r="T18" s="9">
        <f t="shared" si="3"/>
        <v>40000</v>
      </c>
      <c r="U18" s="9">
        <f t="shared" si="3"/>
        <v>860</v>
      </c>
      <c r="V18" s="9">
        <f t="shared" si="3"/>
        <v>0</v>
      </c>
      <c r="W18" s="9">
        <f t="shared" si="3"/>
        <v>0</v>
      </c>
      <c r="X18" s="9">
        <f t="shared" si="3"/>
        <v>0</v>
      </c>
      <c r="Y18" s="9">
        <f t="shared" si="3"/>
        <v>0</v>
      </c>
      <c r="Z18" s="9">
        <f t="shared" si="3"/>
        <v>0</v>
      </c>
      <c r="AA18" s="9">
        <f t="shared" si="3"/>
        <v>0</v>
      </c>
      <c r="AB18" s="9">
        <f t="shared" si="3"/>
        <v>0</v>
      </c>
      <c r="AC18" s="9">
        <f t="shared" si="3"/>
        <v>0</v>
      </c>
      <c r="AD18" s="9">
        <f t="shared" si="3"/>
        <v>0</v>
      </c>
      <c r="AE18" s="9">
        <f t="shared" si="3"/>
        <v>0</v>
      </c>
      <c r="AF18" s="9"/>
    </row>
    <row r="19" s="6" customFormat="1" ht="27" customHeight="1" spans="1:32">
      <c r="A19" s="28" t="s">
        <v>73</v>
      </c>
      <c r="B19" s="28"/>
      <c r="C19" s="28"/>
      <c r="D19" s="28"/>
      <c r="E19" s="28"/>
      <c r="F19" s="28">
        <f>F9+F12+F15+F18</f>
        <v>90</v>
      </c>
      <c r="G19" s="28">
        <f t="shared" ref="G19:AE19" si="4">G9+G12+G15+G18</f>
        <v>12988</v>
      </c>
      <c r="H19" s="28">
        <f t="shared" si="4"/>
        <v>8905</v>
      </c>
      <c r="I19" s="28">
        <f t="shared" si="4"/>
        <v>810000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8">
        <f t="shared" si="4"/>
        <v>0</v>
      </c>
      <c r="P19" s="28">
        <f t="shared" si="4"/>
        <v>0</v>
      </c>
      <c r="Q19" s="28">
        <f t="shared" si="4"/>
        <v>810000</v>
      </c>
      <c r="R19" s="28">
        <f t="shared" si="4"/>
        <v>630000</v>
      </c>
      <c r="S19" s="28">
        <f t="shared" si="4"/>
        <v>0</v>
      </c>
      <c r="T19" s="28">
        <f t="shared" si="4"/>
        <v>180000</v>
      </c>
      <c r="U19" s="28">
        <f t="shared" si="4"/>
        <v>1570</v>
      </c>
      <c r="V19" s="28">
        <f t="shared" si="4"/>
        <v>0</v>
      </c>
      <c r="W19" s="28">
        <f t="shared" si="4"/>
        <v>0</v>
      </c>
      <c r="X19" s="28">
        <f t="shared" si="4"/>
        <v>0</v>
      </c>
      <c r="Y19" s="28">
        <f t="shared" si="4"/>
        <v>0</v>
      </c>
      <c r="Z19" s="28">
        <f t="shared" si="4"/>
        <v>0</v>
      </c>
      <c r="AA19" s="28">
        <f t="shared" si="4"/>
        <v>0.47</v>
      </c>
      <c r="AB19" s="28">
        <f t="shared" si="4"/>
        <v>0</v>
      </c>
      <c r="AC19" s="28">
        <f t="shared" si="4"/>
        <v>0</v>
      </c>
      <c r="AD19" s="28">
        <f t="shared" si="4"/>
        <v>0</v>
      </c>
      <c r="AE19" s="28">
        <f t="shared" si="4"/>
        <v>10</v>
      </c>
      <c r="AF19" s="28"/>
    </row>
    <row r="20" s="1" customFormat="1" spans="5:32">
      <c r="E20" s="32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="1" customFormat="1" spans="5:32">
      <c r="E21" s="3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="1" customFormat="1" spans="5:32">
      <c r="E22" s="32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</sheetData>
  <mergeCells count="49">
    <mergeCell ref="A1:AF1"/>
    <mergeCell ref="A2:I2"/>
    <mergeCell ref="M2:AF2"/>
    <mergeCell ref="F3:H3"/>
    <mergeCell ref="I3:T3"/>
    <mergeCell ref="U3:AF3"/>
    <mergeCell ref="J4:K4"/>
    <mergeCell ref="R4:T4"/>
    <mergeCell ref="U4:W4"/>
    <mergeCell ref="X4:Y4"/>
    <mergeCell ref="Z4:AB4"/>
    <mergeCell ref="AC4:AE4"/>
    <mergeCell ref="A9:E9"/>
    <mergeCell ref="A12:E12"/>
    <mergeCell ref="A15:E15"/>
    <mergeCell ref="A18:E18"/>
    <mergeCell ref="A19:E19"/>
    <mergeCell ref="A3:A6"/>
    <mergeCell ref="B3:B6"/>
    <mergeCell ref="C3:C6"/>
    <mergeCell ref="D3:D6"/>
    <mergeCell ref="E3:E6"/>
    <mergeCell ref="F4:F6"/>
    <mergeCell ref="G4:G6"/>
    <mergeCell ref="H4:H6"/>
    <mergeCell ref="I4:I6"/>
    <mergeCell ref="J5:J6"/>
    <mergeCell ref="K5:K6"/>
    <mergeCell ref="L4:L6"/>
    <mergeCell ref="M4:M6"/>
    <mergeCell ref="N4:N6"/>
    <mergeCell ref="O4:O6"/>
    <mergeCell ref="P4:P6"/>
    <mergeCell ref="Q4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4:AF6"/>
  </mergeCells>
  <dataValidations count="1">
    <dataValidation type="list" allowBlank="1" showInputMessage="1" showErrorMessage="1" sqref="D13">
      <formula1>"道路桥梁,环节设施,农田水利,村容美化亮化,其它"</formula1>
    </dataValidation>
  </dataValidations>
  <printOptions gridLines="1"/>
  <pageMargins left="0.393055555555556" right="0.196527777777778" top="0.550694444444444" bottom="0.118055555555556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9"/>
  <sheetViews>
    <sheetView workbookViewId="0">
      <pane ySplit="6" topLeftCell="A7" activePane="bottomLeft" state="frozen"/>
      <selection/>
      <selection pane="bottomLeft" activeCell="A1" sqref="A1:AI1"/>
    </sheetView>
  </sheetViews>
  <sheetFormatPr defaultColWidth="9.775" defaultRowHeight="14.25"/>
  <cols>
    <col min="1" max="1" width="8.225" style="1" customWidth="1"/>
    <col min="2" max="2" width="3.44166666666667" style="1" customWidth="1"/>
    <col min="3" max="3" width="7.775" style="1" customWidth="1"/>
    <col min="4" max="4" width="5" style="1" customWidth="1"/>
    <col min="5" max="5" width="23.5583333333333" style="1" customWidth="1"/>
    <col min="6" max="6" width="7.55833333333333" style="7" customWidth="1"/>
    <col min="7" max="7" width="7.225" style="7" customWidth="1"/>
    <col min="8" max="8" width="9.44166666666667" style="7" customWidth="1"/>
    <col min="9" max="9" width="12.4416666666667" style="7" customWidth="1"/>
    <col min="10" max="10" width="6.55833333333333" style="7" customWidth="1"/>
    <col min="11" max="11" width="7" style="7" customWidth="1"/>
    <col min="12" max="12" width="5.775" style="7" customWidth="1"/>
    <col min="13" max="13" width="8.66666666666667" style="7" customWidth="1"/>
    <col min="14" max="14" width="4.44166666666667" style="7" customWidth="1"/>
    <col min="15" max="15" width="8.10833333333333" style="7" customWidth="1"/>
    <col min="16" max="16" width="8.775" style="7" customWidth="1"/>
    <col min="17" max="17" width="12.775" style="7" customWidth="1"/>
    <col min="18" max="18" width="7.775" style="7" customWidth="1"/>
    <col min="19" max="19" width="7.225" style="7" customWidth="1"/>
    <col min="20" max="20" width="10.775" style="7" customWidth="1"/>
    <col min="21" max="21" width="7.33333333333333" style="7" customWidth="1"/>
    <col min="22" max="22" width="5.10833333333333" style="7" customWidth="1"/>
    <col min="23" max="23" width="6.55833333333333" style="7" customWidth="1"/>
    <col min="24" max="24" width="4.89166666666667" style="7" customWidth="1"/>
    <col min="25" max="25" width="5" style="7" customWidth="1"/>
    <col min="26" max="26" width="6.775" style="7" customWidth="1"/>
    <col min="27" max="27" width="5.225" style="7" customWidth="1"/>
    <col min="28" max="29" width="4.66666666666667" style="7" customWidth="1"/>
    <col min="30" max="30" width="5.66666666666667" style="7" customWidth="1"/>
    <col min="31" max="31" width="5" style="7" customWidth="1"/>
    <col min="32" max="32" width="9.89166666666667" style="7" customWidth="1"/>
    <col min="33" max="33" width="8.33333333333333" style="1" customWidth="1"/>
    <col min="34" max="34" width="8.44166666666667" style="1" customWidth="1"/>
    <col min="35" max="35" width="7.66666666666667" style="1" hidden="1" customWidth="1"/>
    <col min="36" max="64" width="10" style="1" customWidth="1"/>
    <col min="65" max="256" width="9.775" style="1" customWidth="1"/>
    <col min="257" max="16384" width="9.775" style="1"/>
  </cols>
  <sheetData>
    <row r="1" s="1" customFormat="1" ht="27" spans="1:35">
      <c r="A1" s="8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1" customFormat="1" ht="46.5" spans="1:34">
      <c r="A2" s="1" t="s">
        <v>1</v>
      </c>
      <c r="I2" s="7"/>
      <c r="J2" s="33"/>
      <c r="K2" s="33"/>
      <c r="L2" s="33"/>
      <c r="M2" s="34" t="s">
        <v>75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="2" customFormat="1" ht="22.8" customHeight="1" spans="1:35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1" t="s">
        <v>8</v>
      </c>
      <c r="G3" s="11"/>
      <c r="H3" s="11"/>
      <c r="I3" s="21" t="s">
        <v>9</v>
      </c>
      <c r="J3" s="22"/>
      <c r="K3" s="22"/>
      <c r="L3" s="22"/>
      <c r="M3" s="22"/>
      <c r="N3" s="22"/>
      <c r="O3" s="22"/>
      <c r="P3" s="22"/>
      <c r="Q3" s="22"/>
      <c r="R3" s="38"/>
      <c r="S3" s="38"/>
      <c r="T3" s="39"/>
      <c r="U3" s="11" t="s">
        <v>6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0" t="s">
        <v>76</v>
      </c>
      <c r="AH3" s="10" t="s">
        <v>77</v>
      </c>
      <c r="AI3" s="10" t="s">
        <v>78</v>
      </c>
    </row>
    <row r="4" s="2" customFormat="1" ht="21.6" customHeight="1" spans="1:35">
      <c r="A4" s="9"/>
      <c r="B4" s="10"/>
      <c r="C4" s="11"/>
      <c r="D4" s="11"/>
      <c r="E4" s="10"/>
      <c r="F4" s="11" t="s">
        <v>10</v>
      </c>
      <c r="G4" s="11" t="s">
        <v>11</v>
      </c>
      <c r="H4" s="11" t="s">
        <v>12</v>
      </c>
      <c r="I4" s="10" t="s">
        <v>13</v>
      </c>
      <c r="J4" s="10" t="s">
        <v>14</v>
      </c>
      <c r="K4" s="10"/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21" t="s">
        <v>21</v>
      </c>
      <c r="S4" s="22"/>
      <c r="T4" s="23"/>
      <c r="U4" s="11" t="s">
        <v>22</v>
      </c>
      <c r="V4" s="11"/>
      <c r="W4" s="11"/>
      <c r="X4" s="11" t="s">
        <v>23</v>
      </c>
      <c r="Y4" s="11"/>
      <c r="Z4" s="11" t="s">
        <v>24</v>
      </c>
      <c r="AA4" s="11"/>
      <c r="AB4" s="11"/>
      <c r="AC4" s="11" t="s">
        <v>25</v>
      </c>
      <c r="AD4" s="11"/>
      <c r="AE4" s="11"/>
      <c r="AF4" s="11" t="s">
        <v>26</v>
      </c>
      <c r="AG4" s="10"/>
      <c r="AH4" s="10"/>
      <c r="AI4" s="10"/>
    </row>
    <row r="5" s="2" customFormat="1" ht="43.5" customHeight="1" spans="1:35">
      <c r="A5" s="9"/>
      <c r="B5" s="10"/>
      <c r="C5" s="11"/>
      <c r="D5" s="11"/>
      <c r="E5" s="10"/>
      <c r="F5" s="11"/>
      <c r="G5" s="11"/>
      <c r="H5" s="11"/>
      <c r="I5" s="10"/>
      <c r="J5" s="10" t="s">
        <v>27</v>
      </c>
      <c r="K5" s="10" t="s">
        <v>28</v>
      </c>
      <c r="L5" s="10"/>
      <c r="M5" s="10"/>
      <c r="N5" s="10"/>
      <c r="O5" s="10"/>
      <c r="P5" s="10"/>
      <c r="Q5" s="10"/>
      <c r="R5" s="10" t="s">
        <v>29</v>
      </c>
      <c r="S5" s="10" t="s">
        <v>30</v>
      </c>
      <c r="T5" s="10" t="s">
        <v>31</v>
      </c>
      <c r="U5" s="11" t="s">
        <v>32</v>
      </c>
      <c r="V5" s="11" t="s">
        <v>33</v>
      </c>
      <c r="W5" s="11" t="s">
        <v>34</v>
      </c>
      <c r="X5" s="11" t="s">
        <v>35</v>
      </c>
      <c r="Y5" s="11" t="s">
        <v>36</v>
      </c>
      <c r="Z5" s="11" t="s">
        <v>37</v>
      </c>
      <c r="AA5" s="11" t="s">
        <v>38</v>
      </c>
      <c r="AB5" s="11" t="s">
        <v>39</v>
      </c>
      <c r="AC5" s="11" t="s">
        <v>40</v>
      </c>
      <c r="AD5" s="11" t="s">
        <v>41</v>
      </c>
      <c r="AE5" s="11" t="s">
        <v>42</v>
      </c>
      <c r="AF5" s="11"/>
      <c r="AG5" s="10"/>
      <c r="AH5" s="10"/>
      <c r="AI5" s="10"/>
    </row>
    <row r="6" s="2" customFormat="1" ht="18" customHeight="1" spans="1:35">
      <c r="A6" s="9"/>
      <c r="B6" s="10"/>
      <c r="C6" s="11"/>
      <c r="D6" s="11"/>
      <c r="E6" s="10"/>
      <c r="F6" s="11"/>
      <c r="G6" s="11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0"/>
      <c r="AH6" s="10"/>
      <c r="AI6" s="10"/>
    </row>
    <row r="7" s="1" customFormat="1" ht="65" customHeight="1" spans="1:34">
      <c r="A7" s="12" t="s">
        <v>79</v>
      </c>
      <c r="B7" s="12">
        <v>1</v>
      </c>
      <c r="C7" s="13" t="s">
        <v>80</v>
      </c>
      <c r="D7" s="13" t="s">
        <v>22</v>
      </c>
      <c r="E7" s="14" t="s">
        <v>81</v>
      </c>
      <c r="F7" s="13">
        <v>11</v>
      </c>
      <c r="G7" s="13">
        <v>1332</v>
      </c>
      <c r="H7" s="13"/>
      <c r="I7" s="20">
        <v>201332</v>
      </c>
      <c r="J7" s="35">
        <v>1332</v>
      </c>
      <c r="K7" s="35">
        <v>1332</v>
      </c>
      <c r="L7" s="35"/>
      <c r="M7" s="35"/>
      <c r="N7" s="35"/>
      <c r="O7" s="36"/>
      <c r="P7" s="35"/>
      <c r="Q7" s="35">
        <v>200000</v>
      </c>
      <c r="R7" s="13"/>
      <c r="S7" s="13"/>
      <c r="T7" s="13"/>
      <c r="U7" s="35"/>
      <c r="V7" s="35"/>
      <c r="W7" s="40">
        <v>500</v>
      </c>
      <c r="X7" s="35"/>
      <c r="Y7" s="35"/>
      <c r="Z7" s="35">
        <v>0.6</v>
      </c>
      <c r="AA7" s="35">
        <v>500</v>
      </c>
      <c r="AB7" s="35"/>
      <c r="AC7" s="35"/>
      <c r="AD7" s="35"/>
      <c r="AE7" s="35"/>
      <c r="AF7" s="13"/>
      <c r="AG7" s="48" t="s">
        <v>82</v>
      </c>
      <c r="AH7" s="48" t="s">
        <v>83</v>
      </c>
    </row>
    <row r="8" s="1" customFormat="1" ht="65" customHeight="1" spans="1:34">
      <c r="A8" s="12" t="s">
        <v>79</v>
      </c>
      <c r="B8" s="12">
        <v>2</v>
      </c>
      <c r="C8" s="13" t="s">
        <v>84</v>
      </c>
      <c r="D8" s="13" t="s">
        <v>26</v>
      </c>
      <c r="E8" s="10" t="s">
        <v>85</v>
      </c>
      <c r="F8" s="13">
        <v>6</v>
      </c>
      <c r="G8" s="13">
        <v>724</v>
      </c>
      <c r="H8" s="13">
        <v>530</v>
      </c>
      <c r="I8" s="20">
        <v>600000</v>
      </c>
      <c r="J8" s="13"/>
      <c r="K8" s="13"/>
      <c r="L8" s="13"/>
      <c r="M8" s="13"/>
      <c r="N8" s="13"/>
      <c r="O8" s="18"/>
      <c r="P8" s="13">
        <v>250000</v>
      </c>
      <c r="Q8" s="13">
        <v>350000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 t="s">
        <v>86</v>
      </c>
      <c r="AG8" s="48" t="s">
        <v>87</v>
      </c>
      <c r="AH8" s="48" t="s">
        <v>88</v>
      </c>
    </row>
    <row r="9" s="1" customFormat="1" ht="65" customHeight="1" spans="1:34">
      <c r="A9" s="12" t="s">
        <v>79</v>
      </c>
      <c r="B9" s="12">
        <v>3</v>
      </c>
      <c r="C9" s="13" t="s">
        <v>89</v>
      </c>
      <c r="D9" s="13" t="s">
        <v>24</v>
      </c>
      <c r="E9" s="14" t="s">
        <v>90</v>
      </c>
      <c r="F9" s="13">
        <v>7</v>
      </c>
      <c r="G9" s="13">
        <v>1654</v>
      </c>
      <c r="H9" s="13">
        <v>987</v>
      </c>
      <c r="I9" s="20">
        <v>101654</v>
      </c>
      <c r="J9" s="35">
        <v>1654</v>
      </c>
      <c r="K9" s="35">
        <v>1654</v>
      </c>
      <c r="L9" s="35">
        <v>1654</v>
      </c>
      <c r="M9" s="35"/>
      <c r="N9" s="35"/>
      <c r="O9" s="36"/>
      <c r="P9" s="35"/>
      <c r="Q9" s="35">
        <v>100000</v>
      </c>
      <c r="R9" s="13"/>
      <c r="S9" s="13"/>
      <c r="T9" s="13"/>
      <c r="U9" s="35"/>
      <c r="V9" s="35"/>
      <c r="W9" s="40"/>
      <c r="X9" s="35"/>
      <c r="Y9" s="35"/>
      <c r="Z9" s="35"/>
      <c r="AA9" s="35">
        <v>0.02</v>
      </c>
      <c r="AB9" s="35"/>
      <c r="AC9" s="35"/>
      <c r="AD9" s="35">
        <v>20</v>
      </c>
      <c r="AE9" s="35">
        <v>3</v>
      </c>
      <c r="AF9" s="13" t="s">
        <v>91</v>
      </c>
      <c r="AG9" s="48" t="s">
        <v>92</v>
      </c>
      <c r="AH9" s="48" t="s">
        <v>93</v>
      </c>
    </row>
    <row r="10" s="1" customFormat="1" ht="65" customHeight="1" spans="1:34">
      <c r="A10" s="12" t="s">
        <v>79</v>
      </c>
      <c r="B10" s="12">
        <v>4</v>
      </c>
      <c r="C10" s="13" t="s">
        <v>89</v>
      </c>
      <c r="D10" s="13" t="s">
        <v>22</v>
      </c>
      <c r="E10" s="14" t="s">
        <v>94</v>
      </c>
      <c r="F10" s="13">
        <v>7</v>
      </c>
      <c r="G10" s="13">
        <v>1654</v>
      </c>
      <c r="H10" s="13">
        <v>987</v>
      </c>
      <c r="I10" s="20">
        <v>101654</v>
      </c>
      <c r="J10" s="35">
        <v>1654</v>
      </c>
      <c r="K10" s="35">
        <v>1654</v>
      </c>
      <c r="L10" s="35">
        <v>1654</v>
      </c>
      <c r="M10" s="35"/>
      <c r="N10" s="35"/>
      <c r="O10" s="36"/>
      <c r="P10" s="35"/>
      <c r="Q10" s="35">
        <v>100000</v>
      </c>
      <c r="R10" s="13"/>
      <c r="S10" s="13"/>
      <c r="T10" s="13"/>
      <c r="U10" s="35">
        <v>650</v>
      </c>
      <c r="V10" s="35"/>
      <c r="W10" s="40"/>
      <c r="X10" s="35"/>
      <c r="Y10" s="35"/>
      <c r="Z10" s="35">
        <v>150</v>
      </c>
      <c r="AA10" s="35"/>
      <c r="AB10" s="35"/>
      <c r="AC10" s="35"/>
      <c r="AD10" s="35">
        <v>800</v>
      </c>
      <c r="AE10" s="35">
        <v>4</v>
      </c>
      <c r="AF10" s="13" t="s">
        <v>95</v>
      </c>
      <c r="AG10" s="48" t="s">
        <v>92</v>
      </c>
      <c r="AH10" s="48" t="s">
        <v>93</v>
      </c>
    </row>
    <row r="11" s="1" customFormat="1" spans="1:34">
      <c r="A11" s="15" t="s">
        <v>50</v>
      </c>
      <c r="B11" s="16"/>
      <c r="C11" s="16"/>
      <c r="D11" s="16"/>
      <c r="E11" s="17"/>
      <c r="F11" s="9">
        <f t="shared" ref="F11:K11" si="0">SUM(F7:F10)</f>
        <v>31</v>
      </c>
      <c r="G11" s="9">
        <f t="shared" si="0"/>
        <v>5364</v>
      </c>
      <c r="H11" s="9">
        <f t="shared" si="0"/>
        <v>2504</v>
      </c>
      <c r="I11" s="9">
        <f t="shared" si="0"/>
        <v>1004640</v>
      </c>
      <c r="J11" s="9">
        <f t="shared" si="0"/>
        <v>4640</v>
      </c>
      <c r="K11" s="9">
        <f t="shared" si="0"/>
        <v>4640</v>
      </c>
      <c r="L11" s="9"/>
      <c r="M11" s="9"/>
      <c r="N11" s="9"/>
      <c r="O11" s="9"/>
      <c r="P11" s="9"/>
      <c r="Q11" s="9">
        <f>SUM(Q7:Q10)</f>
        <v>750000</v>
      </c>
      <c r="R11" s="9"/>
      <c r="S11" s="9"/>
      <c r="T11" s="9"/>
      <c r="U11" s="9">
        <f>SUM(U7:U10)</f>
        <v>650</v>
      </c>
      <c r="V11" s="9"/>
      <c r="W11" s="9"/>
      <c r="X11" s="9"/>
      <c r="Y11" s="9"/>
      <c r="Z11" s="9">
        <f>SUM(Z7:Z10)</f>
        <v>150.6</v>
      </c>
      <c r="AA11" s="9"/>
      <c r="AB11" s="9"/>
      <c r="AC11" s="9"/>
      <c r="AD11" s="9"/>
      <c r="AE11" s="9">
        <f>SUM(AE7:AE10)</f>
        <v>7</v>
      </c>
      <c r="AF11" s="9"/>
      <c r="AG11" s="9"/>
      <c r="AH11" s="9"/>
    </row>
    <row r="12" s="1" customFormat="1" ht="60" spans="1:34">
      <c r="A12" s="18" t="s">
        <v>43</v>
      </c>
      <c r="B12" s="12">
        <v>5</v>
      </c>
      <c r="C12" s="13" t="s">
        <v>44</v>
      </c>
      <c r="D12" s="13" t="s">
        <v>26</v>
      </c>
      <c r="E12" s="14" t="s">
        <v>96</v>
      </c>
      <c r="F12" s="13">
        <v>26</v>
      </c>
      <c r="G12" s="13">
        <v>4255</v>
      </c>
      <c r="H12" s="13">
        <v>3330</v>
      </c>
      <c r="I12" s="20">
        <v>450000</v>
      </c>
      <c r="J12" s="13"/>
      <c r="K12" s="13"/>
      <c r="L12" s="13"/>
      <c r="M12" s="13"/>
      <c r="N12" s="13"/>
      <c r="O12" s="13"/>
      <c r="P12" s="13">
        <v>200000</v>
      </c>
      <c r="Q12" s="13">
        <v>250000</v>
      </c>
      <c r="R12" s="13"/>
      <c r="S12" s="13"/>
      <c r="T12" s="13"/>
      <c r="U12" s="35"/>
      <c r="V12" s="35"/>
      <c r="W12" s="40"/>
      <c r="X12" s="35"/>
      <c r="Y12" s="35"/>
      <c r="Z12" s="35"/>
      <c r="AA12" s="35"/>
      <c r="AB12" s="35"/>
      <c r="AC12" s="13"/>
      <c r="AD12" s="35"/>
      <c r="AE12" s="13"/>
      <c r="AF12" s="13" t="s">
        <v>97</v>
      </c>
      <c r="AG12" s="12" t="s">
        <v>98</v>
      </c>
      <c r="AH12" s="12" t="s">
        <v>99</v>
      </c>
    </row>
    <row r="13" s="1" customFormat="1" ht="36" spans="1:34">
      <c r="A13" s="18" t="s">
        <v>43</v>
      </c>
      <c r="B13" s="12">
        <v>6</v>
      </c>
      <c r="C13" s="13" t="s">
        <v>100</v>
      </c>
      <c r="D13" s="13" t="s">
        <v>22</v>
      </c>
      <c r="E13" s="14" t="s">
        <v>101</v>
      </c>
      <c r="F13" s="13">
        <v>12</v>
      </c>
      <c r="G13" s="13">
        <v>1586</v>
      </c>
      <c r="H13" s="13">
        <v>967</v>
      </c>
      <c r="I13" s="20">
        <v>150000</v>
      </c>
      <c r="J13" s="13"/>
      <c r="K13" s="13"/>
      <c r="L13" s="13"/>
      <c r="M13" s="13"/>
      <c r="N13" s="13"/>
      <c r="O13" s="13"/>
      <c r="P13" s="13"/>
      <c r="Q13" s="13">
        <v>150000</v>
      </c>
      <c r="R13" s="13"/>
      <c r="S13" s="13"/>
      <c r="T13" s="13"/>
      <c r="U13" s="35">
        <v>152</v>
      </c>
      <c r="V13" s="35"/>
      <c r="W13" s="40"/>
      <c r="X13" s="35"/>
      <c r="Y13" s="35"/>
      <c r="Z13" s="35"/>
      <c r="AA13" s="35"/>
      <c r="AB13" s="35"/>
      <c r="AC13" s="35"/>
      <c r="AD13" s="35"/>
      <c r="AE13" s="35"/>
      <c r="AF13" s="13"/>
      <c r="AG13" s="12" t="s">
        <v>98</v>
      </c>
      <c r="AH13" s="12" t="s">
        <v>102</v>
      </c>
    </row>
    <row r="14" s="1" customFormat="1" ht="48" spans="1:34">
      <c r="A14" s="18" t="s">
        <v>43</v>
      </c>
      <c r="B14" s="12">
        <v>7</v>
      </c>
      <c r="C14" s="13" t="s">
        <v>103</v>
      </c>
      <c r="D14" s="13" t="s">
        <v>25</v>
      </c>
      <c r="E14" s="14" t="s">
        <v>104</v>
      </c>
      <c r="F14" s="13">
        <v>8</v>
      </c>
      <c r="G14" s="13">
        <v>1556</v>
      </c>
      <c r="H14" s="13">
        <v>872</v>
      </c>
      <c r="I14" s="20">
        <v>150000</v>
      </c>
      <c r="J14" s="13"/>
      <c r="K14" s="13"/>
      <c r="L14" s="13"/>
      <c r="M14" s="13"/>
      <c r="N14" s="13"/>
      <c r="O14" s="13"/>
      <c r="P14" s="13"/>
      <c r="Q14" s="13">
        <v>150000</v>
      </c>
      <c r="R14" s="13"/>
      <c r="S14" s="13"/>
      <c r="T14" s="13"/>
      <c r="U14" s="35"/>
      <c r="V14" s="35"/>
      <c r="W14" s="40"/>
      <c r="X14" s="35"/>
      <c r="Y14" s="35"/>
      <c r="Z14" s="35"/>
      <c r="AA14" s="35"/>
      <c r="AB14" s="35"/>
      <c r="AC14" s="35"/>
      <c r="AD14" s="35"/>
      <c r="AE14" s="13">
        <v>50</v>
      </c>
      <c r="AF14" s="13"/>
      <c r="AG14" s="12" t="s">
        <v>98</v>
      </c>
      <c r="AH14" s="12" t="s">
        <v>105</v>
      </c>
    </row>
    <row r="15" s="1" customFormat="1" spans="1:34">
      <c r="A15" s="15" t="s">
        <v>106</v>
      </c>
      <c r="B15" s="16"/>
      <c r="C15" s="16"/>
      <c r="D15" s="16"/>
      <c r="E15" s="17"/>
      <c r="F15" s="13">
        <f t="shared" ref="F15:I15" si="1">F12+F13+F14</f>
        <v>46</v>
      </c>
      <c r="G15" s="13">
        <f t="shared" si="1"/>
        <v>7397</v>
      </c>
      <c r="H15" s="13">
        <f t="shared" si="1"/>
        <v>5169</v>
      </c>
      <c r="I15" s="13">
        <f t="shared" si="1"/>
        <v>750000</v>
      </c>
      <c r="J15" s="13"/>
      <c r="K15" s="13"/>
      <c r="L15" s="13"/>
      <c r="M15" s="13"/>
      <c r="N15" s="13"/>
      <c r="O15" s="13"/>
      <c r="P15" s="13"/>
      <c r="Q15" s="41">
        <f>Q12+Q13+Q14</f>
        <v>550000</v>
      </c>
      <c r="R15" s="13"/>
      <c r="S15" s="13"/>
      <c r="T15" s="13"/>
      <c r="U15" s="13">
        <f>U12+U13+U14</f>
        <v>152</v>
      </c>
      <c r="V15" s="13"/>
      <c r="W15" s="13"/>
      <c r="X15" s="13"/>
      <c r="Y15" s="13"/>
      <c r="Z15" s="13"/>
      <c r="AA15" s="13"/>
      <c r="AB15" s="13"/>
      <c r="AC15" s="13"/>
      <c r="AD15" s="13"/>
      <c r="AE15" s="13">
        <f>AE12+AE13+AE14</f>
        <v>50</v>
      </c>
      <c r="AF15" s="13"/>
      <c r="AG15" s="13"/>
      <c r="AH15" s="13"/>
    </row>
    <row r="16" s="1" customFormat="1" ht="36" spans="1:35">
      <c r="A16" s="12" t="s">
        <v>51</v>
      </c>
      <c r="B16" s="12">
        <v>8</v>
      </c>
      <c r="C16" s="12" t="s">
        <v>56</v>
      </c>
      <c r="D16" s="12" t="s">
        <v>45</v>
      </c>
      <c r="E16" s="19" t="s">
        <v>107</v>
      </c>
      <c r="F16" s="20">
        <v>2</v>
      </c>
      <c r="G16" s="20">
        <v>651</v>
      </c>
      <c r="H16" s="20"/>
      <c r="I16" s="20">
        <v>60000</v>
      </c>
      <c r="J16" s="20"/>
      <c r="K16" s="20"/>
      <c r="L16" s="20"/>
      <c r="M16" s="20"/>
      <c r="N16" s="20"/>
      <c r="O16" s="20"/>
      <c r="P16" s="20"/>
      <c r="Q16" s="20">
        <v>60000</v>
      </c>
      <c r="R16" s="20"/>
      <c r="S16" s="20"/>
      <c r="T16" s="20"/>
      <c r="U16" s="20">
        <v>100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 t="s">
        <v>108</v>
      </c>
      <c r="AH16" s="20" t="s">
        <v>109</v>
      </c>
      <c r="AI16" s="49"/>
    </row>
    <row r="17" s="3" customFormat="1" ht="36" spans="1:35">
      <c r="A17" s="12" t="s">
        <v>51</v>
      </c>
      <c r="B17" s="12">
        <v>9</v>
      </c>
      <c r="C17" s="12" t="s">
        <v>56</v>
      </c>
      <c r="D17" s="12" t="s">
        <v>25</v>
      </c>
      <c r="E17" s="19" t="s">
        <v>110</v>
      </c>
      <c r="F17" s="20">
        <v>2</v>
      </c>
      <c r="G17" s="20">
        <v>170</v>
      </c>
      <c r="H17" s="20"/>
      <c r="I17" s="20">
        <v>60000</v>
      </c>
      <c r="J17" s="20"/>
      <c r="K17" s="20"/>
      <c r="L17" s="20"/>
      <c r="M17" s="20"/>
      <c r="N17" s="20"/>
      <c r="O17" s="20"/>
      <c r="P17" s="20"/>
      <c r="Q17" s="20">
        <v>60000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>
        <v>117.72</v>
      </c>
      <c r="AE17" s="20"/>
      <c r="AF17" s="20"/>
      <c r="AG17" s="20" t="s">
        <v>108</v>
      </c>
      <c r="AH17" s="20" t="s">
        <v>111</v>
      </c>
      <c r="AI17" s="49"/>
    </row>
    <row r="18" s="4" customFormat="1" ht="46" customHeight="1" spans="1:35">
      <c r="A18" s="12" t="s">
        <v>51</v>
      </c>
      <c r="B18" s="12">
        <v>10</v>
      </c>
      <c r="C18" s="12" t="s">
        <v>52</v>
      </c>
      <c r="D18" s="12" t="s">
        <v>25</v>
      </c>
      <c r="E18" s="19" t="s">
        <v>112</v>
      </c>
      <c r="F18" s="20">
        <v>2</v>
      </c>
      <c r="G18" s="20">
        <v>386</v>
      </c>
      <c r="H18" s="20">
        <v>215</v>
      </c>
      <c r="I18" s="20">
        <v>200000</v>
      </c>
      <c r="J18" s="20"/>
      <c r="K18" s="20"/>
      <c r="L18" s="20"/>
      <c r="M18" s="20"/>
      <c r="N18" s="20"/>
      <c r="O18" s="20"/>
      <c r="P18" s="20"/>
      <c r="Q18" s="20">
        <v>200000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>
        <v>650</v>
      </c>
      <c r="AE18" s="20"/>
      <c r="AF18" s="20">
        <v>8</v>
      </c>
      <c r="AG18" s="20" t="s">
        <v>108</v>
      </c>
      <c r="AH18" s="20" t="s">
        <v>113</v>
      </c>
      <c r="AI18" s="49"/>
    </row>
    <row r="19" s="4" customFormat="1" ht="36" spans="1:35">
      <c r="A19" s="12" t="s">
        <v>51</v>
      </c>
      <c r="B19" s="12">
        <v>11</v>
      </c>
      <c r="C19" s="12" t="s">
        <v>114</v>
      </c>
      <c r="D19" s="12" t="s">
        <v>25</v>
      </c>
      <c r="E19" s="19" t="s">
        <v>115</v>
      </c>
      <c r="F19" s="20">
        <v>8</v>
      </c>
      <c r="G19" s="20">
        <v>840</v>
      </c>
      <c r="H19" s="20">
        <v>610</v>
      </c>
      <c r="I19" s="20">
        <v>130000</v>
      </c>
      <c r="J19" s="20">
        <v>840</v>
      </c>
      <c r="K19" s="20">
        <v>840</v>
      </c>
      <c r="L19" s="20"/>
      <c r="M19" s="20"/>
      <c r="N19" s="20"/>
      <c r="O19" s="20"/>
      <c r="P19" s="20"/>
      <c r="Q19" s="20">
        <v>130000</v>
      </c>
      <c r="R19" s="20"/>
      <c r="S19" s="20"/>
      <c r="T19" s="20"/>
      <c r="U19" s="20">
        <v>30</v>
      </c>
      <c r="V19" s="20"/>
      <c r="W19" s="20"/>
      <c r="X19" s="20"/>
      <c r="Y19" s="20"/>
      <c r="Z19" s="20"/>
      <c r="AA19" s="20">
        <v>0.03</v>
      </c>
      <c r="AB19" s="20"/>
      <c r="AC19" s="20"/>
      <c r="AD19" s="20">
        <v>80</v>
      </c>
      <c r="AE19" s="20"/>
      <c r="AF19" s="20"/>
      <c r="AG19" s="20" t="s">
        <v>108</v>
      </c>
      <c r="AH19" s="20" t="s">
        <v>116</v>
      </c>
      <c r="AI19" s="49"/>
    </row>
    <row r="20" s="5" customFormat="1" ht="27" customHeight="1" spans="1:35">
      <c r="A20" s="21" t="s">
        <v>106</v>
      </c>
      <c r="B20" s="22"/>
      <c r="C20" s="22"/>
      <c r="D20" s="22"/>
      <c r="E20" s="23"/>
      <c r="F20" s="10">
        <f t="shared" ref="F20:K20" si="2">SUM(F16:F19)</f>
        <v>14</v>
      </c>
      <c r="G20" s="10">
        <f t="shared" si="2"/>
        <v>2047</v>
      </c>
      <c r="H20" s="10">
        <f t="shared" si="2"/>
        <v>825</v>
      </c>
      <c r="I20" s="10">
        <f t="shared" si="2"/>
        <v>450000</v>
      </c>
      <c r="J20" s="10">
        <f t="shared" si="2"/>
        <v>840</v>
      </c>
      <c r="K20" s="10">
        <f t="shared" si="2"/>
        <v>840</v>
      </c>
      <c r="L20" s="10"/>
      <c r="M20" s="10"/>
      <c r="N20" s="10"/>
      <c r="O20" s="10"/>
      <c r="P20" s="10"/>
      <c r="Q20" s="10">
        <f>SUM(Q16:Q19)</f>
        <v>450000</v>
      </c>
      <c r="R20" s="10"/>
      <c r="S20" s="10"/>
      <c r="T20" s="10"/>
      <c r="U20" s="10">
        <f>SUM(U16:U19)</f>
        <v>130</v>
      </c>
      <c r="V20" s="10"/>
      <c r="W20" s="10"/>
      <c r="X20" s="10"/>
      <c r="Y20" s="10"/>
      <c r="Z20" s="10"/>
      <c r="AA20" s="10">
        <f>SUM(AA16:AA19)</f>
        <v>0.03</v>
      </c>
      <c r="AB20" s="10"/>
      <c r="AC20" s="10"/>
      <c r="AD20" s="10">
        <f>SUM(AD16:AD19)</f>
        <v>847.72</v>
      </c>
      <c r="AE20" s="10"/>
      <c r="AF20" s="10">
        <f>SUM(AF16:AF19)</f>
        <v>8</v>
      </c>
      <c r="AG20" s="10"/>
      <c r="AH20" s="10"/>
      <c r="AI20" s="50"/>
    </row>
    <row r="21" s="1" customFormat="1" ht="36" spans="1:34">
      <c r="A21" s="12" t="s">
        <v>59</v>
      </c>
      <c r="B21" s="12">
        <v>12</v>
      </c>
      <c r="C21" s="12" t="s">
        <v>63</v>
      </c>
      <c r="D21" s="13" t="s">
        <v>45</v>
      </c>
      <c r="E21" s="10" t="s">
        <v>117</v>
      </c>
      <c r="F21" s="13">
        <v>4</v>
      </c>
      <c r="G21" s="13">
        <v>600</v>
      </c>
      <c r="H21" s="13">
        <v>350</v>
      </c>
      <c r="I21" s="20">
        <v>160000</v>
      </c>
      <c r="J21" s="13"/>
      <c r="K21" s="13"/>
      <c r="L21" s="13"/>
      <c r="M21" s="13"/>
      <c r="N21" s="13"/>
      <c r="O21" s="13"/>
      <c r="P21" s="13"/>
      <c r="Q21" s="13">
        <v>160000</v>
      </c>
      <c r="R21" s="13"/>
      <c r="S21" s="13"/>
      <c r="T21" s="13">
        <v>160000</v>
      </c>
      <c r="U21" s="13">
        <v>600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 t="s">
        <v>118</v>
      </c>
      <c r="AG21" s="20" t="s">
        <v>119</v>
      </c>
      <c r="AH21" s="12" t="s">
        <v>120</v>
      </c>
    </row>
    <row r="22" s="1" customFormat="1" ht="36" spans="1:34">
      <c r="A22" s="18" t="s">
        <v>59</v>
      </c>
      <c r="B22" s="12">
        <v>13</v>
      </c>
      <c r="C22" s="13" t="s">
        <v>60</v>
      </c>
      <c r="D22" s="13" t="s">
        <v>45</v>
      </c>
      <c r="E22" s="10" t="s">
        <v>121</v>
      </c>
      <c r="F22" s="13">
        <v>2</v>
      </c>
      <c r="G22" s="13">
        <v>300</v>
      </c>
      <c r="H22" s="13">
        <v>200</v>
      </c>
      <c r="I22" s="20">
        <v>190000</v>
      </c>
      <c r="J22" s="13"/>
      <c r="K22" s="13"/>
      <c r="L22" s="13"/>
      <c r="M22" s="13"/>
      <c r="N22" s="13"/>
      <c r="O22" s="13"/>
      <c r="P22" s="13"/>
      <c r="Q22" s="20">
        <v>190000</v>
      </c>
      <c r="R22" s="13"/>
      <c r="S22" s="13"/>
      <c r="T22" s="20">
        <v>190000</v>
      </c>
      <c r="U22" s="13">
        <v>1000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0" t="s">
        <v>119</v>
      </c>
      <c r="AH22" s="12" t="s">
        <v>122</v>
      </c>
    </row>
    <row r="23" s="1" customFormat="1" ht="36" spans="1:34">
      <c r="A23" s="18" t="s">
        <v>59</v>
      </c>
      <c r="B23" s="12">
        <v>14</v>
      </c>
      <c r="C23" s="13" t="s">
        <v>123</v>
      </c>
      <c r="D23" s="13" t="s">
        <v>45</v>
      </c>
      <c r="E23" s="14" t="s">
        <v>124</v>
      </c>
      <c r="F23" s="13">
        <v>5</v>
      </c>
      <c r="G23" s="13">
        <v>700</v>
      </c>
      <c r="H23" s="13">
        <v>400</v>
      </c>
      <c r="I23" s="20">
        <v>150000</v>
      </c>
      <c r="J23" s="13"/>
      <c r="K23" s="13"/>
      <c r="L23" s="13"/>
      <c r="M23" s="13"/>
      <c r="N23" s="13"/>
      <c r="O23" s="13"/>
      <c r="P23" s="13"/>
      <c r="Q23" s="20">
        <v>150000</v>
      </c>
      <c r="R23" s="13"/>
      <c r="S23" s="13"/>
      <c r="T23" s="20">
        <v>150000</v>
      </c>
      <c r="U23" s="13">
        <v>750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20"/>
      <c r="AG23" s="20" t="s">
        <v>119</v>
      </c>
      <c r="AH23" s="12" t="s">
        <v>125</v>
      </c>
    </row>
    <row r="24" s="1" customFormat="1" spans="1:34">
      <c r="A24" s="15" t="s">
        <v>106</v>
      </c>
      <c r="B24" s="16"/>
      <c r="C24" s="16"/>
      <c r="D24" s="16"/>
      <c r="E24" s="17"/>
      <c r="F24" s="9">
        <f>SUM(F21:F23)</f>
        <v>11</v>
      </c>
      <c r="G24" s="9">
        <f>SUM(G21:G23)</f>
        <v>1600</v>
      </c>
      <c r="H24" s="9">
        <f>SUM(H21:H23)</f>
        <v>950</v>
      </c>
      <c r="I24" s="9">
        <f>SUM(I21:I23)</f>
        <v>500000</v>
      </c>
      <c r="J24" s="9"/>
      <c r="K24" s="9"/>
      <c r="L24" s="9"/>
      <c r="M24" s="9"/>
      <c r="N24" s="9"/>
      <c r="O24" s="9"/>
      <c r="P24" s="9"/>
      <c r="Q24" s="9">
        <f>SUM(Q21:Q23)</f>
        <v>500000</v>
      </c>
      <c r="R24" s="9"/>
      <c r="S24" s="9"/>
      <c r="T24" s="9">
        <f>SUM(T21:T23)</f>
        <v>500000</v>
      </c>
      <c r="U24" s="9">
        <f>SUM(U21:U23)</f>
        <v>2350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="1" customFormat="1" ht="57" customHeight="1" spans="1:34">
      <c r="A25" s="18" t="s">
        <v>126</v>
      </c>
      <c r="B25" s="12">
        <v>15</v>
      </c>
      <c r="C25" s="13" t="s">
        <v>127</v>
      </c>
      <c r="D25" s="13" t="s">
        <v>25</v>
      </c>
      <c r="E25" s="24" t="s">
        <v>128</v>
      </c>
      <c r="F25" s="13">
        <v>6</v>
      </c>
      <c r="G25" s="13">
        <v>900</v>
      </c>
      <c r="H25" s="13">
        <v>450</v>
      </c>
      <c r="I25" s="20">
        <v>260000</v>
      </c>
      <c r="J25" s="13"/>
      <c r="K25" s="13"/>
      <c r="L25" s="13"/>
      <c r="M25" s="13"/>
      <c r="N25" s="13"/>
      <c r="O25" s="13"/>
      <c r="P25" s="13"/>
      <c r="Q25" s="13">
        <v>260000</v>
      </c>
      <c r="R25" s="13"/>
      <c r="S25" s="13"/>
      <c r="T25" s="13">
        <v>260000</v>
      </c>
      <c r="U25" s="35"/>
      <c r="V25" s="35"/>
      <c r="W25" s="40"/>
      <c r="X25" s="35"/>
      <c r="Y25" s="35"/>
      <c r="Z25" s="35"/>
      <c r="AA25" s="35"/>
      <c r="AB25" s="35"/>
      <c r="AC25" s="35"/>
      <c r="AD25" s="35">
        <v>60</v>
      </c>
      <c r="AE25" s="35"/>
      <c r="AF25" s="13"/>
      <c r="AG25" s="12" t="s">
        <v>129</v>
      </c>
      <c r="AH25" s="12" t="s">
        <v>129</v>
      </c>
    </row>
    <row r="26" s="6" customFormat="1" spans="1:34">
      <c r="A26" s="15" t="s">
        <v>106</v>
      </c>
      <c r="B26" s="16"/>
      <c r="C26" s="16"/>
      <c r="D26" s="16"/>
      <c r="E26" s="17"/>
      <c r="F26" s="11">
        <v>6</v>
      </c>
      <c r="G26" s="11">
        <v>900</v>
      </c>
      <c r="H26" s="11">
        <v>450</v>
      </c>
      <c r="I26" s="19">
        <v>260000</v>
      </c>
      <c r="J26" s="11"/>
      <c r="K26" s="11"/>
      <c r="L26" s="11"/>
      <c r="M26" s="11"/>
      <c r="N26" s="11"/>
      <c r="O26" s="11"/>
      <c r="P26" s="11"/>
      <c r="Q26" s="41">
        <v>260000</v>
      </c>
      <c r="R26" s="11"/>
      <c r="S26" s="11"/>
      <c r="T26" s="11">
        <v>260000</v>
      </c>
      <c r="U26" s="42"/>
      <c r="V26" s="42"/>
      <c r="W26" s="43"/>
      <c r="X26" s="42"/>
      <c r="Y26" s="42"/>
      <c r="Z26" s="42"/>
      <c r="AA26" s="42"/>
      <c r="AB26" s="42"/>
      <c r="AC26" s="42"/>
      <c r="AD26" s="42">
        <v>60</v>
      </c>
      <c r="AE26" s="42"/>
      <c r="AF26" s="9"/>
      <c r="AG26" s="9"/>
      <c r="AH26" s="9"/>
    </row>
    <row r="27" s="6" customFormat="1" ht="36" spans="1:34">
      <c r="A27" s="18" t="s">
        <v>66</v>
      </c>
      <c r="B27" s="12">
        <v>16</v>
      </c>
      <c r="C27" s="20" t="s">
        <v>130</v>
      </c>
      <c r="D27" s="20" t="s">
        <v>25</v>
      </c>
      <c r="E27" s="10" t="s">
        <v>131</v>
      </c>
      <c r="F27" s="20">
        <v>2</v>
      </c>
      <c r="G27" s="20">
        <v>244</v>
      </c>
      <c r="H27" s="20">
        <v>176</v>
      </c>
      <c r="I27" s="37">
        <v>100000</v>
      </c>
      <c r="J27" s="20"/>
      <c r="K27" s="20"/>
      <c r="L27" s="20"/>
      <c r="M27" s="20"/>
      <c r="N27" s="20"/>
      <c r="O27" s="20"/>
      <c r="P27" s="20"/>
      <c r="Q27" s="37">
        <v>100000</v>
      </c>
      <c r="R27" s="20"/>
      <c r="S27" s="20"/>
      <c r="T27" s="37">
        <v>100000</v>
      </c>
      <c r="U27" s="44"/>
      <c r="V27" s="44"/>
      <c r="W27" s="45"/>
      <c r="X27" s="44"/>
      <c r="Y27" s="44"/>
      <c r="Z27" s="44"/>
      <c r="AA27" s="44"/>
      <c r="AB27" s="44"/>
      <c r="AC27" s="44"/>
      <c r="AD27" s="20">
        <v>300</v>
      </c>
      <c r="AE27" s="44"/>
      <c r="AF27" s="20" t="s">
        <v>132</v>
      </c>
      <c r="AG27" s="12" t="s">
        <v>133</v>
      </c>
      <c r="AH27" s="12" t="s">
        <v>134</v>
      </c>
    </row>
    <row r="28" s="6" customFormat="1" ht="36" spans="1:34">
      <c r="A28" s="18" t="s">
        <v>66</v>
      </c>
      <c r="B28" s="12">
        <v>17</v>
      </c>
      <c r="C28" s="20" t="s">
        <v>70</v>
      </c>
      <c r="D28" s="20" t="s">
        <v>22</v>
      </c>
      <c r="E28" s="10" t="s">
        <v>135</v>
      </c>
      <c r="F28" s="20">
        <v>4</v>
      </c>
      <c r="G28" s="20">
        <v>560</v>
      </c>
      <c r="H28" s="20">
        <v>290</v>
      </c>
      <c r="I28" s="37">
        <v>61000</v>
      </c>
      <c r="J28" s="20"/>
      <c r="K28" s="20"/>
      <c r="L28" s="20"/>
      <c r="M28" s="20"/>
      <c r="N28" s="20"/>
      <c r="O28" s="20"/>
      <c r="P28" s="20"/>
      <c r="Q28" s="37">
        <v>61000</v>
      </c>
      <c r="R28" s="20"/>
      <c r="S28" s="20"/>
      <c r="T28" s="37">
        <v>61000</v>
      </c>
      <c r="U28" s="20">
        <v>320</v>
      </c>
      <c r="V28" s="44"/>
      <c r="W28" s="45"/>
      <c r="X28" s="44"/>
      <c r="Y28" s="20" t="s">
        <v>136</v>
      </c>
      <c r="Z28" s="20">
        <v>0.3</v>
      </c>
      <c r="AA28" s="44"/>
      <c r="AB28" s="44"/>
      <c r="AC28" s="44"/>
      <c r="AD28" s="20">
        <v>20</v>
      </c>
      <c r="AE28" s="44"/>
      <c r="AF28" s="4" t="s">
        <v>137</v>
      </c>
      <c r="AG28" s="12" t="s">
        <v>133</v>
      </c>
      <c r="AH28" s="12" t="s">
        <v>138</v>
      </c>
    </row>
    <row r="29" s="6" customFormat="1" ht="60" spans="1:34">
      <c r="A29" s="18" t="s">
        <v>66</v>
      </c>
      <c r="B29" s="12">
        <v>18</v>
      </c>
      <c r="C29" s="20" t="s">
        <v>70</v>
      </c>
      <c r="D29" s="20" t="s">
        <v>25</v>
      </c>
      <c r="E29" s="10" t="s">
        <v>139</v>
      </c>
      <c r="F29" s="20">
        <v>1</v>
      </c>
      <c r="G29" s="20">
        <v>267</v>
      </c>
      <c r="H29" s="20">
        <v>140</v>
      </c>
      <c r="I29" s="37">
        <v>58000</v>
      </c>
      <c r="J29" s="20"/>
      <c r="K29" s="20"/>
      <c r="L29" s="20"/>
      <c r="M29" s="20"/>
      <c r="N29" s="20"/>
      <c r="O29" s="20"/>
      <c r="P29" s="20"/>
      <c r="Q29" s="37">
        <v>58000</v>
      </c>
      <c r="R29" s="20"/>
      <c r="S29" s="20"/>
      <c r="T29" s="37">
        <v>58000</v>
      </c>
      <c r="U29" s="20">
        <v>30</v>
      </c>
      <c r="V29" s="44"/>
      <c r="W29" s="46"/>
      <c r="X29" s="44"/>
      <c r="Y29" s="44"/>
      <c r="Z29" s="44"/>
      <c r="AA29" s="44"/>
      <c r="AB29" s="44"/>
      <c r="AC29" s="44"/>
      <c r="AD29" s="44"/>
      <c r="AE29" s="44"/>
      <c r="AF29" s="20" t="s">
        <v>140</v>
      </c>
      <c r="AG29" s="12" t="s">
        <v>133</v>
      </c>
      <c r="AH29" s="12" t="s">
        <v>138</v>
      </c>
    </row>
    <row r="30" s="6" customFormat="1" ht="36" spans="1:34">
      <c r="A30" s="18" t="s">
        <v>66</v>
      </c>
      <c r="B30" s="12">
        <v>19</v>
      </c>
      <c r="C30" s="20" t="s">
        <v>141</v>
      </c>
      <c r="D30" s="20" t="s">
        <v>22</v>
      </c>
      <c r="E30" s="10" t="s">
        <v>142</v>
      </c>
      <c r="F30" s="20"/>
      <c r="G30" s="20">
        <v>650</v>
      </c>
      <c r="H30" s="20">
        <v>370</v>
      </c>
      <c r="I30" s="37">
        <v>81000</v>
      </c>
      <c r="J30" s="20"/>
      <c r="K30" s="20"/>
      <c r="L30" s="20"/>
      <c r="M30" s="20"/>
      <c r="N30" s="20"/>
      <c r="O30" s="20"/>
      <c r="P30" s="20"/>
      <c r="Q30" s="37">
        <v>81000</v>
      </c>
      <c r="R30" s="20"/>
      <c r="S30" s="20"/>
      <c r="T30" s="37">
        <v>81000</v>
      </c>
      <c r="U30" s="20">
        <v>150</v>
      </c>
      <c r="V30" s="44"/>
      <c r="W30" s="45"/>
      <c r="X30" s="44"/>
      <c r="Y30" s="44"/>
      <c r="Z30" s="44"/>
      <c r="AA30" s="44"/>
      <c r="AB30" s="44"/>
      <c r="AC30" s="44"/>
      <c r="AD30" s="44"/>
      <c r="AE30" s="44"/>
      <c r="AF30" s="20" t="s">
        <v>143</v>
      </c>
      <c r="AG30" s="12" t="s">
        <v>133</v>
      </c>
      <c r="AH30" s="12" t="s">
        <v>144</v>
      </c>
    </row>
    <row r="31" s="6" customFormat="1" spans="1:34">
      <c r="A31" s="25" t="s">
        <v>50</v>
      </c>
      <c r="B31" s="26"/>
      <c r="C31" s="26"/>
      <c r="D31" s="26"/>
      <c r="E31" s="27"/>
      <c r="F31" s="20">
        <f>SUM(F27:F30)</f>
        <v>7</v>
      </c>
      <c r="G31" s="20">
        <f>SUM(G27:G30)</f>
        <v>1721</v>
      </c>
      <c r="H31" s="20">
        <f>SUM(H27:H30)</f>
        <v>976</v>
      </c>
      <c r="I31" s="20">
        <f>SUM(I27:I30)</f>
        <v>300000</v>
      </c>
      <c r="J31" s="20"/>
      <c r="K31" s="20"/>
      <c r="L31" s="20"/>
      <c r="M31" s="20"/>
      <c r="N31" s="20"/>
      <c r="O31" s="20"/>
      <c r="P31" s="20"/>
      <c r="Q31" s="20">
        <f>SUM(Q27:Q30)</f>
        <v>300000</v>
      </c>
      <c r="R31" s="20"/>
      <c r="S31" s="20"/>
      <c r="T31" s="20">
        <f>SUM(T27:T30)</f>
        <v>300000</v>
      </c>
      <c r="U31" s="20">
        <f>SUM(U27:U30)</f>
        <v>500</v>
      </c>
      <c r="V31" s="20"/>
      <c r="W31" s="20"/>
      <c r="X31" s="20"/>
      <c r="Y31" s="20"/>
      <c r="Z31" s="20">
        <f>SUM(Z27:Z30)</f>
        <v>0.3</v>
      </c>
      <c r="AA31" s="20"/>
      <c r="AB31" s="20"/>
      <c r="AC31" s="20"/>
      <c r="AD31" s="20">
        <f>SUM(AD27:AD30)</f>
        <v>320</v>
      </c>
      <c r="AE31" s="20"/>
      <c r="AF31" s="20"/>
      <c r="AG31" s="12"/>
      <c r="AH31" s="12"/>
    </row>
    <row r="32" s="1" customFormat="1" ht="70" customHeight="1" spans="1:34">
      <c r="A32" s="13" t="s">
        <v>145</v>
      </c>
      <c r="B32" s="13">
        <v>20</v>
      </c>
      <c r="C32" s="13" t="s">
        <v>146</v>
      </c>
      <c r="D32" s="13" t="s">
        <v>25</v>
      </c>
      <c r="E32" s="11" t="s">
        <v>147</v>
      </c>
      <c r="F32" s="13">
        <v>9</v>
      </c>
      <c r="G32" s="13">
        <v>1530</v>
      </c>
      <c r="H32" s="13">
        <v>1161</v>
      </c>
      <c r="I32" s="13">
        <v>300000</v>
      </c>
      <c r="J32" s="13"/>
      <c r="K32" s="13"/>
      <c r="L32" s="13"/>
      <c r="M32" s="13"/>
      <c r="N32" s="13"/>
      <c r="O32" s="13"/>
      <c r="P32" s="13"/>
      <c r="Q32" s="13">
        <v>300000</v>
      </c>
      <c r="R32" s="13"/>
      <c r="S32" s="13"/>
      <c r="T32" s="13">
        <v>300000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>
        <v>170</v>
      </c>
      <c r="AF32" s="13" t="s">
        <v>148</v>
      </c>
      <c r="AG32" s="13" t="s">
        <v>149</v>
      </c>
      <c r="AH32" s="13" t="s">
        <v>150</v>
      </c>
    </row>
    <row r="33" s="6" customFormat="1" spans="1:34">
      <c r="A33" s="28" t="s">
        <v>106</v>
      </c>
      <c r="B33" s="28"/>
      <c r="C33" s="28"/>
      <c r="D33" s="28"/>
      <c r="E33" s="28"/>
      <c r="F33" s="11">
        <v>9</v>
      </c>
      <c r="G33" s="11">
        <v>1530</v>
      </c>
      <c r="H33" s="11">
        <v>1161</v>
      </c>
      <c r="I33" s="11">
        <v>300000</v>
      </c>
      <c r="J33" s="11"/>
      <c r="K33" s="11"/>
      <c r="L33" s="11"/>
      <c r="M33" s="11"/>
      <c r="N33" s="11"/>
      <c r="O33" s="11"/>
      <c r="P33" s="11"/>
      <c r="Q33" s="13">
        <v>300000</v>
      </c>
      <c r="R33" s="11"/>
      <c r="S33" s="11"/>
      <c r="T33" s="11">
        <v>300000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v>170</v>
      </c>
      <c r="AF33" s="28"/>
      <c r="AG33" s="51"/>
      <c r="AH33" s="51"/>
    </row>
    <row r="34" s="1" customFormat="1" spans="1:34">
      <c r="A34" s="29" t="s">
        <v>73</v>
      </c>
      <c r="B34" s="30"/>
      <c r="C34" s="30"/>
      <c r="D34" s="30"/>
      <c r="E34" s="31"/>
      <c r="F34" s="28">
        <f t="shared" ref="F34:Q34" si="3">F11+F15+F20+F26+F31+F33+F24</f>
        <v>124</v>
      </c>
      <c r="G34" s="28">
        <f t="shared" si="3"/>
        <v>20559</v>
      </c>
      <c r="H34" s="28">
        <f t="shared" si="3"/>
        <v>12035</v>
      </c>
      <c r="I34" s="28">
        <f t="shared" si="3"/>
        <v>3564640</v>
      </c>
      <c r="J34" s="28">
        <f t="shared" si="3"/>
        <v>5480</v>
      </c>
      <c r="K34" s="28">
        <f t="shared" si="3"/>
        <v>5480</v>
      </c>
      <c r="L34" s="28"/>
      <c r="M34" s="28"/>
      <c r="N34" s="28"/>
      <c r="O34" s="28"/>
      <c r="P34" s="28"/>
      <c r="Q34" s="47">
        <f t="shared" si="3"/>
        <v>3110000</v>
      </c>
      <c r="R34" s="28"/>
      <c r="S34" s="28"/>
      <c r="T34" s="28">
        <f>T11+T15+T20+T26+T31+T33+T24</f>
        <v>1360000</v>
      </c>
      <c r="U34" s="28">
        <f>U11+U15+U20+U26+U31+U33+U24</f>
        <v>3782</v>
      </c>
      <c r="V34" s="28"/>
      <c r="W34" s="28"/>
      <c r="X34" s="28"/>
      <c r="Y34" s="28"/>
      <c r="Z34" s="28">
        <f>Z11+Z15+Z20+Z26+Z31+Z33+Z24</f>
        <v>150.9</v>
      </c>
      <c r="AA34" s="28"/>
      <c r="AB34" s="28"/>
      <c r="AC34" s="28"/>
      <c r="AD34" s="28">
        <f>AD11+AD15+AD20+AD26+AD31+AD33+AD24</f>
        <v>1227.72</v>
      </c>
      <c r="AE34" s="28">
        <f>AE11+AE15+AE20+AE26+AE31+AE33+AE24</f>
        <v>227</v>
      </c>
      <c r="AF34" s="28"/>
      <c r="AG34" s="51"/>
      <c r="AH34" s="51"/>
    </row>
    <row r="35" s="1" customFormat="1" spans="5:32">
      <c r="E35" s="32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="1" customFormat="1" spans="5:32">
      <c r="E36" s="32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="1" customFormat="1" spans="5:32">
      <c r="E37" s="3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="1" customFormat="1" spans="5:32">
      <c r="E38" s="3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="1" customFormat="1" spans="5:32">
      <c r="E39" s="3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="1" customFormat="1" spans="5:32">
      <c r="E40" s="3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5:5">
      <c r="E41" s="32"/>
    </row>
    <row r="42" spans="5:5">
      <c r="E42" s="32"/>
    </row>
    <row r="43" spans="5:5">
      <c r="E43" s="32"/>
    </row>
    <row r="44" spans="5:5">
      <c r="E44" s="32"/>
    </row>
    <row r="45" spans="5:5">
      <c r="E45" s="32"/>
    </row>
    <row r="46" spans="5:5">
      <c r="E46" s="32"/>
    </row>
    <row r="47" spans="5:5">
      <c r="E47" s="32"/>
    </row>
    <row r="48" spans="5:5">
      <c r="E48" s="32"/>
    </row>
    <row r="49" spans="5:5">
      <c r="E49" s="32"/>
    </row>
  </sheetData>
  <mergeCells count="55">
    <mergeCell ref="A1:AI1"/>
    <mergeCell ref="A2:I2"/>
    <mergeCell ref="M2:AH2"/>
    <mergeCell ref="F3:H3"/>
    <mergeCell ref="I3:T3"/>
    <mergeCell ref="U3:AF3"/>
    <mergeCell ref="J4:K4"/>
    <mergeCell ref="R4:T4"/>
    <mergeCell ref="U4:W4"/>
    <mergeCell ref="X4:Y4"/>
    <mergeCell ref="Z4:AB4"/>
    <mergeCell ref="AC4:AE4"/>
    <mergeCell ref="A11:E11"/>
    <mergeCell ref="A15:E15"/>
    <mergeCell ref="A20:E20"/>
    <mergeCell ref="A24:E24"/>
    <mergeCell ref="A26:E26"/>
    <mergeCell ref="A31:E31"/>
    <mergeCell ref="A33:E33"/>
    <mergeCell ref="A34:E34"/>
    <mergeCell ref="A3:A6"/>
    <mergeCell ref="B3:B6"/>
    <mergeCell ref="C3:C6"/>
    <mergeCell ref="D3:D6"/>
    <mergeCell ref="E3:E6"/>
    <mergeCell ref="F4:F6"/>
    <mergeCell ref="G4:G6"/>
    <mergeCell ref="H4:H6"/>
    <mergeCell ref="I4:I6"/>
    <mergeCell ref="J5:J6"/>
    <mergeCell ref="K5:K6"/>
    <mergeCell ref="L4:L6"/>
    <mergeCell ref="M4:M6"/>
    <mergeCell ref="N4:N6"/>
    <mergeCell ref="O4:O6"/>
    <mergeCell ref="P4:P6"/>
    <mergeCell ref="Q4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4:AF6"/>
    <mergeCell ref="AG3:AG6"/>
    <mergeCell ref="AH3:AH6"/>
    <mergeCell ref="AI3:AI6"/>
  </mergeCells>
  <dataValidations count="1">
    <dataValidation type="list" allowBlank="1" showInputMessage="1" showErrorMessage="1" sqref="D16">
      <formula1>"道路桥梁,环节设施,农田水利,村容美化亮化,其它"</formula1>
    </dataValidation>
  </dataValidations>
  <pageMargins left="0.275" right="0.156944444444444" top="0.314583333333333" bottom="0.0784722222222222" header="0.298611111111111" footer="0.298611111111111"/>
  <pageSetup paperSize="9" scale="55" orientation="landscape" horizontalDpi="600"/>
  <headerFooter/>
  <ignoredErrors>
    <ignoredError sqref="F31:I31 T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WPS_1505492430</cp:lastModifiedBy>
  <dcterms:created xsi:type="dcterms:W3CDTF">2023-03-16T08:25:00Z</dcterms:created>
  <dcterms:modified xsi:type="dcterms:W3CDTF">2024-09-19T06:50:32Z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FC7AB615B1754628AF958C91A581D967</vt:lpwstr>
  </property>
  <property fmtid="{D5CDD505-2E9C-101B-9397-08002B2CF9AE}" pid="3" name="KSOProductBuildVer">
    <vt:lpwstr>2052-12.1.0.15374</vt:lpwstr>
  </property>
</Properties>
</file>